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D:\ガリバー\指定請求書様式\INVOICE対応\"/>
    </mc:Choice>
  </mc:AlternateContent>
  <xr:revisionPtr revIDLastSave="0" documentId="13_ncr:1_{BF0C5F2F-7510-4BD0-961A-1917C73156C0}" xr6:coauthVersionLast="47" xr6:coauthVersionMax="47" xr10:uidLastSave="{00000000-0000-0000-0000-000000000000}"/>
  <bookViews>
    <workbookView xWindow="384" yWindow="384" windowWidth="20820" windowHeight="12420" xr2:uid="{00000000-000D-0000-FFFF-FFFF00000000}"/>
  </bookViews>
  <sheets>
    <sheet name="請求書表紙" sheetId="2" r:id="rId1"/>
    <sheet name="Sheet2" sheetId="4" state="hidden" r:id="rId2"/>
    <sheet name="総括表　※請求内訳書を入力すると自動入力されます" sheetId="5" r:id="rId3"/>
    <sheet name="請求内訳書" sheetId="3" r:id="rId4"/>
  </sheets>
  <definedNames>
    <definedName name="_xlnm.Print_Area" localSheetId="0">請求書表紙!$A$1:$L$24</definedName>
    <definedName name="_xlnm.Print_Area" localSheetId="3">請求内訳書!$A:$K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5" l="1"/>
  <c r="J8" i="3" l="1"/>
  <c r="J23" i="5" l="1"/>
  <c r="H21" i="5"/>
  <c r="J19" i="5"/>
  <c r="H19" i="5"/>
  <c r="J17" i="5"/>
  <c r="J99" i="3" l="1"/>
  <c r="J74" i="3"/>
  <c r="J23" i="3"/>
  <c r="J25" i="3"/>
  <c r="J24" i="3"/>
  <c r="J22" i="3"/>
  <c r="J21" i="3"/>
  <c r="J20" i="3"/>
  <c r="J19" i="3"/>
  <c r="J18" i="3"/>
  <c r="J17" i="3"/>
  <c r="J16" i="3"/>
  <c r="J15" i="3"/>
  <c r="J14" i="3"/>
  <c r="J13" i="3"/>
  <c r="J12" i="3"/>
  <c r="D496" i="3"/>
  <c r="D470" i="3"/>
  <c r="D444" i="3"/>
  <c r="D418" i="3"/>
  <c r="D392" i="3"/>
  <c r="D366" i="3"/>
  <c r="D340" i="3"/>
  <c r="D314" i="3"/>
  <c r="D288" i="3"/>
  <c r="D262" i="3"/>
  <c r="D236" i="3"/>
  <c r="D210" i="3"/>
  <c r="D184" i="3"/>
  <c r="D158" i="3"/>
  <c r="D132" i="3"/>
  <c r="D106" i="3"/>
  <c r="D80" i="3"/>
  <c r="D54" i="3"/>
  <c r="D28" i="3"/>
  <c r="D2" i="3"/>
  <c r="F29" i="4"/>
  <c r="F28" i="4"/>
  <c r="F27" i="4"/>
  <c r="F10" i="4"/>
  <c r="C21" i="4"/>
  <c r="J11" i="3"/>
  <c r="J7" i="5" s="1"/>
  <c r="J10" i="3"/>
  <c r="J9" i="3"/>
  <c r="H7" i="5" s="1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77" i="3"/>
  <c r="J76" i="3"/>
  <c r="J75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103" i="3"/>
  <c r="J102" i="3"/>
  <c r="J101" i="3"/>
  <c r="J100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H10" i="5" s="1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H12" i="5" s="1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3" i="5" s="1"/>
  <c r="J165" i="3"/>
  <c r="J164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H16" i="5" s="1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H17" i="5" s="1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337" i="3"/>
  <c r="J336" i="3"/>
  <c r="J335" i="3"/>
  <c r="J334" i="3"/>
  <c r="J333" i="3"/>
  <c r="J332" i="3"/>
  <c r="J331" i="3"/>
  <c r="J330" i="3"/>
  <c r="J329" i="3"/>
  <c r="J328" i="3"/>
  <c r="J327" i="3"/>
  <c r="J326" i="3"/>
  <c r="J325" i="3"/>
  <c r="J324" i="3"/>
  <c r="J323" i="3"/>
  <c r="J322" i="3"/>
  <c r="J321" i="3"/>
  <c r="J320" i="3"/>
  <c r="J363" i="3"/>
  <c r="J362" i="3"/>
  <c r="J361" i="3"/>
  <c r="J360" i="3"/>
  <c r="J359" i="3"/>
  <c r="J358" i="3"/>
  <c r="J357" i="3"/>
  <c r="J356" i="3"/>
  <c r="J355" i="3"/>
  <c r="J354" i="3"/>
  <c r="J353" i="3"/>
  <c r="J352" i="3"/>
  <c r="J351" i="3"/>
  <c r="J350" i="3"/>
  <c r="J349" i="3"/>
  <c r="J348" i="3"/>
  <c r="J20" i="5" s="1"/>
  <c r="J347" i="3"/>
  <c r="J346" i="3"/>
  <c r="H20" i="5" s="1"/>
  <c r="J389" i="3"/>
  <c r="J388" i="3"/>
  <c r="J387" i="3"/>
  <c r="J386" i="3"/>
  <c r="J385" i="3"/>
  <c r="J384" i="3"/>
  <c r="J383" i="3"/>
  <c r="J382" i="3"/>
  <c r="J381" i="3"/>
  <c r="J380" i="3"/>
  <c r="J379" i="3"/>
  <c r="J378" i="3"/>
  <c r="J377" i="3"/>
  <c r="J376" i="3"/>
  <c r="J375" i="3"/>
  <c r="J374" i="3"/>
  <c r="J373" i="3"/>
  <c r="J372" i="3"/>
  <c r="J21" i="5" s="1"/>
  <c r="J415" i="3"/>
  <c r="J414" i="3"/>
  <c r="J413" i="3"/>
  <c r="J412" i="3"/>
  <c r="J411" i="3"/>
  <c r="J410" i="3"/>
  <c r="J409" i="3"/>
  <c r="J408" i="3"/>
  <c r="J407" i="3"/>
  <c r="J406" i="3"/>
  <c r="J405" i="3"/>
  <c r="J404" i="3"/>
  <c r="J403" i="3"/>
  <c r="J402" i="3"/>
  <c r="J401" i="3"/>
  <c r="J400" i="3"/>
  <c r="J22" i="5" s="1"/>
  <c r="J399" i="3"/>
  <c r="J398" i="3"/>
  <c r="H22" i="5" s="1"/>
  <c r="J441" i="3"/>
  <c r="J440" i="3"/>
  <c r="J439" i="3"/>
  <c r="J438" i="3"/>
  <c r="J437" i="3"/>
  <c r="J436" i="3"/>
  <c r="J435" i="3"/>
  <c r="J434" i="3"/>
  <c r="J433" i="3"/>
  <c r="J432" i="3"/>
  <c r="J431" i="3"/>
  <c r="J430" i="3"/>
  <c r="J429" i="3"/>
  <c r="J428" i="3"/>
  <c r="J427" i="3"/>
  <c r="J426" i="3"/>
  <c r="J425" i="3"/>
  <c r="J424" i="3"/>
  <c r="H23" i="5" s="1"/>
  <c r="J467" i="3"/>
  <c r="J466" i="3"/>
  <c r="J465" i="3"/>
  <c r="J464" i="3"/>
  <c r="J463" i="3"/>
  <c r="J462" i="3"/>
  <c r="J461" i="3"/>
  <c r="J460" i="3"/>
  <c r="J459" i="3"/>
  <c r="J458" i="3"/>
  <c r="J457" i="3"/>
  <c r="J456" i="3"/>
  <c r="J455" i="3"/>
  <c r="J454" i="3"/>
  <c r="J453" i="3"/>
  <c r="J452" i="3"/>
  <c r="J451" i="3"/>
  <c r="J450" i="3"/>
  <c r="H24" i="5" s="1"/>
  <c r="J493" i="3"/>
  <c r="J492" i="3"/>
  <c r="J491" i="3"/>
  <c r="J490" i="3"/>
  <c r="J489" i="3"/>
  <c r="J488" i="3"/>
  <c r="J487" i="3"/>
  <c r="J486" i="3"/>
  <c r="J485" i="3"/>
  <c r="J484" i="3"/>
  <c r="J483" i="3"/>
  <c r="J482" i="3"/>
  <c r="J481" i="3"/>
  <c r="J480" i="3"/>
  <c r="J479" i="3"/>
  <c r="J478" i="3"/>
  <c r="J25" i="5" s="1"/>
  <c r="J477" i="3"/>
  <c r="J476" i="3"/>
  <c r="J519" i="3"/>
  <c r="J518" i="3"/>
  <c r="J517" i="3"/>
  <c r="J516" i="3"/>
  <c r="J515" i="3"/>
  <c r="J514" i="3"/>
  <c r="J513" i="3"/>
  <c r="J512" i="3"/>
  <c r="J511" i="3"/>
  <c r="J510" i="3"/>
  <c r="J509" i="3"/>
  <c r="J508" i="3"/>
  <c r="J507" i="3"/>
  <c r="J506" i="3"/>
  <c r="J505" i="3"/>
  <c r="J504" i="3"/>
  <c r="J503" i="3"/>
  <c r="J26" i="5" s="1"/>
  <c r="J502" i="3"/>
  <c r="H26" i="5" s="1"/>
  <c r="J10" i="5" l="1"/>
  <c r="H11" i="5"/>
  <c r="J11" i="5"/>
  <c r="J12" i="5"/>
  <c r="H13" i="5"/>
  <c r="J14" i="5"/>
  <c r="H14" i="5"/>
  <c r="H15" i="5"/>
  <c r="J15" i="5"/>
  <c r="J16" i="5"/>
  <c r="J18" i="5"/>
  <c r="H18" i="5"/>
  <c r="J24" i="5"/>
  <c r="H25" i="5"/>
  <c r="H9" i="5"/>
  <c r="J9" i="5"/>
  <c r="J8" i="5"/>
  <c r="H8" i="5"/>
  <c r="F6" i="3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C9" i="5"/>
  <c r="A9" i="5"/>
  <c r="C8" i="5"/>
  <c r="A8" i="5"/>
  <c r="C7" i="5"/>
  <c r="A7" i="5"/>
  <c r="C9" i="2" l="1"/>
  <c r="D9" i="2" s="1"/>
  <c r="C10" i="2"/>
  <c r="L1" i="5"/>
  <c r="D10" i="2" l="1"/>
  <c r="D12" i="2" s="1"/>
  <c r="E10" i="2"/>
  <c r="I495" i="3"/>
  <c r="I469" i="3"/>
  <c r="I443" i="3"/>
  <c r="I417" i="3"/>
  <c r="I391" i="3"/>
  <c r="I365" i="3"/>
  <c r="I339" i="3"/>
  <c r="I313" i="3"/>
  <c r="I287" i="3"/>
  <c r="D317" i="3" l="1"/>
  <c r="D395" i="3"/>
  <c r="D421" i="3"/>
  <c r="D447" i="3"/>
  <c r="D473" i="3"/>
  <c r="D499" i="3"/>
  <c r="D291" i="3"/>
  <c r="D369" i="3"/>
  <c r="D343" i="3"/>
  <c r="J473" i="3"/>
  <c r="J395" i="3"/>
  <c r="J343" i="3"/>
  <c r="J421" i="3"/>
  <c r="J317" i="3"/>
  <c r="J369" i="3"/>
  <c r="J291" i="3"/>
  <c r="J499" i="3"/>
  <c r="J447" i="3"/>
  <c r="I261" i="3"/>
  <c r="I235" i="3"/>
  <c r="I209" i="3"/>
  <c r="I183" i="3"/>
  <c r="I157" i="3"/>
  <c r="I131" i="3"/>
  <c r="I105" i="3"/>
  <c r="I79" i="3"/>
  <c r="I53" i="3"/>
  <c r="I27" i="3"/>
  <c r="L23" i="5" l="1"/>
  <c r="F422" i="3"/>
  <c r="L25" i="5"/>
  <c r="F474" i="3"/>
  <c r="L22" i="5"/>
  <c r="F396" i="3"/>
  <c r="L26" i="5"/>
  <c r="F500" i="3"/>
  <c r="L24" i="5"/>
  <c r="F448" i="3"/>
  <c r="L18" i="5"/>
  <c r="F292" i="3"/>
  <c r="L20" i="5"/>
  <c r="F344" i="3"/>
  <c r="L21" i="5"/>
  <c r="F370" i="3"/>
  <c r="L19" i="5"/>
  <c r="F318" i="3"/>
  <c r="M473" i="3"/>
  <c r="D83" i="3"/>
  <c r="D109" i="3"/>
  <c r="D57" i="3"/>
  <c r="D31" i="3"/>
  <c r="D135" i="3"/>
  <c r="D161" i="3"/>
  <c r="F13" i="5" s="1"/>
  <c r="D187" i="3"/>
  <c r="D213" i="3"/>
  <c r="D239" i="3"/>
  <c r="D265" i="3"/>
  <c r="L447" i="3"/>
  <c r="F24" i="5"/>
  <c r="L343" i="3"/>
  <c r="F20" i="5"/>
  <c r="L395" i="3"/>
  <c r="F22" i="5"/>
  <c r="M447" i="3"/>
  <c r="M291" i="3"/>
  <c r="M499" i="3"/>
  <c r="M343" i="3"/>
  <c r="M395" i="3"/>
  <c r="M317" i="3"/>
  <c r="L291" i="3"/>
  <c r="F18" i="5"/>
  <c r="L421" i="3"/>
  <c r="F23" i="5"/>
  <c r="M369" i="3"/>
  <c r="L499" i="3"/>
  <c r="F26" i="5"/>
  <c r="L369" i="3"/>
  <c r="F21" i="5"/>
  <c r="M421" i="3"/>
  <c r="L317" i="3"/>
  <c r="F19" i="5"/>
  <c r="L473" i="3"/>
  <c r="F25" i="5"/>
  <c r="J83" i="3"/>
  <c r="F84" i="3" s="1"/>
  <c r="J109" i="3"/>
  <c r="F110" i="3" s="1"/>
  <c r="J135" i="3"/>
  <c r="F136" i="3" s="1"/>
  <c r="J161" i="3"/>
  <c r="F162" i="3" s="1"/>
  <c r="J187" i="3"/>
  <c r="J213" i="3"/>
  <c r="J239" i="3"/>
  <c r="J265" i="3"/>
  <c r="J57" i="3"/>
  <c r="F58" i="3" s="1"/>
  <c r="J31" i="3"/>
  <c r="F32" i="3" s="1"/>
  <c r="I4" i="2"/>
  <c r="L17" i="5" l="1"/>
  <c r="F266" i="3"/>
  <c r="L14" i="5"/>
  <c r="F188" i="3"/>
  <c r="L15" i="5"/>
  <c r="F214" i="3"/>
  <c r="L16" i="5"/>
  <c r="F240" i="3"/>
  <c r="L11" i="5"/>
  <c r="L10" i="5"/>
  <c r="L12" i="5"/>
  <c r="L8" i="5"/>
  <c r="L9" i="5"/>
  <c r="L13" i="5"/>
  <c r="L57" i="3"/>
  <c r="F9" i="5"/>
  <c r="L83" i="3"/>
  <c r="F10" i="5"/>
  <c r="M265" i="3"/>
  <c r="L161" i="3"/>
  <c r="M57" i="3"/>
  <c r="M161" i="3"/>
  <c r="M187" i="3"/>
  <c r="M135" i="3"/>
  <c r="M83" i="3"/>
  <c r="L265" i="3"/>
  <c r="F17" i="5"/>
  <c r="L239" i="3"/>
  <c r="F16" i="5"/>
  <c r="L135" i="3"/>
  <c r="F12" i="5"/>
  <c r="M31" i="3"/>
  <c r="L187" i="3"/>
  <c r="F14" i="5"/>
  <c r="M239" i="3"/>
  <c r="L31" i="3"/>
  <c r="F8" i="5"/>
  <c r="L213" i="3"/>
  <c r="F15" i="5"/>
  <c r="L109" i="3"/>
  <c r="F11" i="5"/>
  <c r="M213" i="3"/>
  <c r="M109" i="3"/>
  <c r="I1" i="3"/>
  <c r="E15" i="2" l="1"/>
  <c r="D5" i="3" l="1"/>
  <c r="C6" i="2" s="1"/>
  <c r="J5" i="3"/>
  <c r="L7" i="5" s="1"/>
  <c r="C28" i="4"/>
  <c r="C29" i="4"/>
  <c r="C30" i="4"/>
  <c r="C31" i="4"/>
  <c r="C32" i="4"/>
  <c r="C33" i="4"/>
  <c r="C34" i="4"/>
  <c r="C35" i="4"/>
  <c r="C36" i="4"/>
  <c r="C37" i="4"/>
  <c r="C38" i="4"/>
  <c r="C27" i="4"/>
  <c r="C26" i="4"/>
  <c r="C25" i="4"/>
  <c r="C24" i="4"/>
  <c r="C23" i="4"/>
  <c r="C22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F8" i="4"/>
  <c r="F9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30" i="4"/>
  <c r="F7" i="4"/>
  <c r="M5" i="3" l="1"/>
  <c r="J4" i="5"/>
  <c r="L5" i="3"/>
  <c r="F7" i="5"/>
  <c r="C12" i="2" s="1"/>
  <c r="C11" i="2" s="1"/>
  <c r="E6" i="2"/>
  <c r="E3" i="5" l="1"/>
  <c r="E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Masamori Akimoto</author>
    <author>Kokoro</author>
  </authors>
  <commentList>
    <comment ref="H11" authorId="0" shapeId="0" xr:uid="{2B54E2F8-D8CD-4961-B62F-99313B651072}">
      <text>
        <r>
          <rPr>
            <b/>
            <sz val="9"/>
            <color indexed="81"/>
            <rFont val="MS P ゴシック"/>
            <family val="3"/>
            <charset val="128"/>
          </rPr>
          <t>取引先コードを入力してください</t>
        </r>
      </text>
    </comment>
    <comment ref="K11" authorId="0" shapeId="0" xr:uid="{B615502B-CF93-4050-BD84-D527CBA2F16A}">
      <text>
        <r>
          <rPr>
            <b/>
            <sz val="9"/>
            <color indexed="81"/>
            <rFont val="MS P ゴシック"/>
            <family val="3"/>
            <charset val="128"/>
          </rPr>
          <t>適格事業者番号を　入力してください</t>
        </r>
      </text>
    </comment>
    <comment ref="H19" authorId="1" shapeId="0" xr:uid="{A7382ABC-3E68-4B32-B354-C03EEAD8D756}">
      <text>
        <r>
          <rPr>
            <b/>
            <sz val="9"/>
            <color indexed="81"/>
            <rFont val="MS P ゴシック"/>
            <family val="3"/>
            <charset val="128"/>
          </rPr>
          <t>金融機関名</t>
        </r>
      </text>
    </comment>
    <comment ref="K19" authorId="0" shapeId="0" xr:uid="{396D70BE-A8F0-4003-9798-AFD4FE876A46}">
      <text>
        <r>
          <rPr>
            <b/>
            <sz val="9"/>
            <color indexed="81"/>
            <rFont val="MS P ゴシック"/>
            <family val="3"/>
            <charset val="128"/>
          </rPr>
          <t>銀行コード</t>
        </r>
      </text>
    </comment>
    <comment ref="H20" authorId="1" shapeId="0" xr:uid="{56A67554-E1E1-415E-8A4B-8B43FA9D9368}">
      <text>
        <r>
          <rPr>
            <b/>
            <sz val="9"/>
            <color indexed="81"/>
            <rFont val="MS P ゴシック"/>
            <family val="3"/>
            <charset val="128"/>
          </rPr>
          <t>金融機関支店名</t>
        </r>
      </text>
    </comment>
    <comment ref="K20" authorId="0" shapeId="0" xr:uid="{AC508281-8F91-4369-8C7D-5BA9157D4914}">
      <text>
        <r>
          <rPr>
            <b/>
            <sz val="9"/>
            <color indexed="81"/>
            <rFont val="MS P ゴシック"/>
            <family val="3"/>
            <charset val="128"/>
          </rPr>
          <t>支店コード</t>
        </r>
      </text>
    </comment>
    <comment ref="C21" authorId="0" shapeId="0" xr:uid="{A27FCDF8-BD6C-4F77-A08B-D665C71E49E3}">
      <text>
        <r>
          <rPr>
            <b/>
            <sz val="9"/>
            <color indexed="81"/>
            <rFont val="MS P ゴシック"/>
            <family val="3"/>
            <charset val="128"/>
          </rPr>
          <t>消費税事業者形態を選択してください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Kokoro</author>
    <author>Masamori Akimoto</author>
  </authors>
  <commentList>
    <comment ref="D4" authorId="0" shapeId="0" xr:uid="{612B53FA-79D5-4237-9BA9-AD17470E7AE7}">
      <text>
        <r>
          <rPr>
            <b/>
            <sz val="9"/>
            <color indexed="81"/>
            <rFont val="MS P ゴシック"/>
            <family val="3"/>
            <charset val="128"/>
          </rPr>
          <t>※１工事毎に１枚 請求内訳書を入力してください。
※工事番号が不明の場合、当社の工事担当者名を
　「工事名」の箇所に入力してください。</t>
        </r>
      </text>
    </comment>
    <comment ref="B8" authorId="0" shapeId="0" xr:uid="{D4290FDA-2B70-4EB9-B879-4F6C2040D27C}">
      <text>
        <r>
          <rPr>
            <b/>
            <sz val="9"/>
            <color indexed="81"/>
            <rFont val="MS P ゴシック"/>
            <family val="3"/>
            <charset val="128"/>
          </rPr>
          <t>当社使用欄：入力不要</t>
        </r>
      </text>
    </comment>
    <comment ref="C8" authorId="0" shapeId="0" xr:uid="{6CEBDAD2-EB9F-4C58-A11F-E2679189C64D}">
      <text>
        <r>
          <rPr>
            <b/>
            <sz val="9"/>
            <color indexed="81"/>
            <rFont val="MS P ゴシック"/>
            <family val="3"/>
            <charset val="128"/>
          </rPr>
          <t>当社使用欄：入力不要</t>
        </r>
      </text>
    </comment>
    <comment ref="K8" authorId="1" shapeId="0" xr:uid="{14C6D456-83DC-4BDC-889F-6504394B2A0F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消費税課税の場合：10％
軽減税率適用の場合：8％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非課税・不課税：0又は空欄
※一行毎に入力してください。</t>
        </r>
      </text>
    </comment>
    <comment ref="K34" authorId="1" shapeId="0" xr:uid="{BF7B8BBC-684A-4515-839E-93E35153EF4E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消費税課税の場合：10％
軽減税率適用の場合：8％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非課税・不課税：0又は空欄
※一行毎に入力してください。</t>
        </r>
      </text>
    </comment>
    <comment ref="K60" authorId="1" shapeId="0" xr:uid="{A02835D1-245F-4533-8BAC-C31ACC1B7E74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消費税課税の場合：10％
軽減税率適用の場合：8％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非課税・不課税：0又は空欄
※一行毎に入力してください。</t>
        </r>
      </text>
    </comment>
    <comment ref="K86" authorId="1" shapeId="0" xr:uid="{CD4267CE-A412-46F7-8A44-3E2EE89B8079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消費税課税の場合：10％
軽減税率適用の場合：8％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非課税・不課税：0又は空欄
※一行毎に入力してください。</t>
        </r>
      </text>
    </comment>
    <comment ref="K112" authorId="1" shapeId="0" xr:uid="{F0FCCE4D-31A4-4E7A-902B-C79AF7F6DE45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消費税課税の場合：10％
軽減税率適用の場合：8％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非課税・不課税：0又は空欄
※一行毎に入力してください。</t>
        </r>
      </text>
    </comment>
    <comment ref="K138" authorId="1" shapeId="0" xr:uid="{F1497E05-4B5B-4925-B5B8-5EFD7D135109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消費税課税の場合：10％
軽減税率適用の場合：8％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非課税・不課税：0又は空欄
※一行毎に入力してください。</t>
        </r>
      </text>
    </comment>
    <comment ref="K164" authorId="1" shapeId="0" xr:uid="{EAD74DE4-6835-4046-8B59-BEE8C257DA01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消費税課税の場合：10％
軽減税率適用の場合：8％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非課税・不課税：0又は空欄
※一行毎に入力してください。</t>
        </r>
      </text>
    </comment>
    <comment ref="K190" authorId="1" shapeId="0" xr:uid="{AC7C257A-EC1C-49C1-924C-0B2712E68A8F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消費税課税の場合：10％
軽減税率適用の場合：8％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非課税・不課税：0又は空欄
※一行毎に入力してください。</t>
        </r>
      </text>
    </comment>
    <comment ref="K216" authorId="1" shapeId="0" xr:uid="{AB04215A-0375-4D77-A59B-511FA6ABEA15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消費税課税の場合：10％
軽減税率適用の場合：8％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非課税・不課税：0又は空欄
※一行毎に入力してください。</t>
        </r>
      </text>
    </comment>
    <comment ref="K242" authorId="1" shapeId="0" xr:uid="{5D94D477-2316-49C4-991A-2EDEA887FC7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消費税課税の場合：10％
軽減税率適用の場合：8％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非課税・不課税：0又は空欄
※一行毎に入力してください。</t>
        </r>
      </text>
    </comment>
    <comment ref="K268" authorId="1" shapeId="0" xr:uid="{4DFD7A2F-567E-4E37-96E0-3258847471BF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消費税課税の場合：10％
軽減税率適用の場合：8％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非課税・不課税：0又は空欄
※一行毎に入力してください。</t>
        </r>
      </text>
    </comment>
    <comment ref="K294" authorId="1" shapeId="0" xr:uid="{32B3C4A5-F549-482E-B8CB-C31D5C4CBBD0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消費税課税の場合：10％
軽減税率適用の場合：8％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非課税・不課税：0又は空欄
※一行毎に入力してください。</t>
        </r>
      </text>
    </comment>
    <comment ref="K320" authorId="1" shapeId="0" xr:uid="{8AD07076-9916-4A4F-B34C-21F943D26076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消費税課税の場合：10％
軽減税率適用の場合：8％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非課税・不課税：0又は空欄
※一行毎に入力してください。</t>
        </r>
      </text>
    </comment>
    <comment ref="K346" authorId="1" shapeId="0" xr:uid="{6C8240DD-57F8-491F-A43B-A518E09F96B6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消費税課税の場合：10％
軽減税率適用の場合：8％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非課税・不課税：0又は空欄
※一行毎に入力してください。</t>
        </r>
      </text>
    </comment>
    <comment ref="K372" authorId="1" shapeId="0" xr:uid="{50F2355A-9163-4DF8-8A5E-AB60D91258E3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消費税課税の場合：10％
軽減税率適用の場合：8％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非課税・不課税：0又は空欄
※一行毎に入力してください。</t>
        </r>
      </text>
    </comment>
    <comment ref="K398" authorId="1" shapeId="0" xr:uid="{94598388-7415-4953-84EE-7739D3B2179F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消費税課税の場合：10％
軽減税率適用の場合：8％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非課税・不課税：0又は空欄
※一行毎に入力してください。</t>
        </r>
      </text>
    </comment>
    <comment ref="K424" authorId="1" shapeId="0" xr:uid="{5AB16B5B-A3E1-40B7-A337-51DC7C21FFFC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消費税課税の場合：10％
軽減税率適用の場合：8％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非課税・不課税：0又は空欄
※一行毎に入力してください。</t>
        </r>
      </text>
    </comment>
    <comment ref="K450" authorId="1" shapeId="0" xr:uid="{FD88AFD5-5321-43B4-B2D1-9236B955DDF6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消費税課税の場合：10％
軽減税率適用の場合：8％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非課税・不課税：0又は空欄
※一行毎に入力してください。</t>
        </r>
      </text>
    </comment>
    <comment ref="K476" authorId="1" shapeId="0" xr:uid="{6EC4B9D6-155D-4ED5-94A7-077D5EE9CF7F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消費税課税の場合：10％
軽減税率適用の場合：8％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非課税・不課税：0又は空欄
※一行毎に入力してください。</t>
        </r>
      </text>
    </comment>
    <comment ref="K502" authorId="1" shapeId="0" xr:uid="{8B59980F-66A3-4AC2-B5F3-9C9ED87E816A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消費税課税の場合：10％
軽減税率適用の場合：8％</t>
        </r>
        <r>
          <rPr>
            <sz val="9"/>
            <color indexed="81"/>
            <rFont val="HGSｺﾞｼｯｸE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非課税・不課税：0又は空欄
※一行毎に入力してください。</t>
        </r>
      </text>
    </comment>
  </commentList>
</comments>
</file>

<file path=xl/sharedStrings.xml><?xml version="1.0" encoding="utf-8"?>
<sst xmlns="http://schemas.openxmlformats.org/spreadsheetml/2006/main" count="392" uniqueCount="125">
  <si>
    <t>数量</t>
    <rPh sb="0" eb="2">
      <t>スウリョウ</t>
    </rPh>
    <phoneticPr fontId="2"/>
  </si>
  <si>
    <t>金額</t>
    <rPh sb="0" eb="2">
      <t>キンガク</t>
    </rPh>
    <phoneticPr fontId="2"/>
  </si>
  <si>
    <t>請求書</t>
    <rPh sb="0" eb="3">
      <t>セイキュウショ</t>
    </rPh>
    <phoneticPr fontId="2"/>
  </si>
  <si>
    <t>株式会社波多野組　御中</t>
    <rPh sb="0" eb="4">
      <t>カブシキガイシャ</t>
    </rPh>
    <rPh sb="4" eb="8">
      <t>ハダノグミ</t>
    </rPh>
    <rPh sb="9" eb="11">
      <t>オンチュウ</t>
    </rPh>
    <phoneticPr fontId="2"/>
  </si>
  <si>
    <t>請求金額</t>
    <rPh sb="0" eb="2">
      <t>セイキュウ</t>
    </rPh>
    <rPh sb="2" eb="4">
      <t>キンガク</t>
    </rPh>
    <phoneticPr fontId="2"/>
  </si>
  <si>
    <t>請求者住所・社名</t>
    <rPh sb="0" eb="3">
      <t>セイキュウシャ</t>
    </rPh>
    <rPh sb="3" eb="5">
      <t>ジュウショ</t>
    </rPh>
    <rPh sb="6" eb="8">
      <t>シャメイ</t>
    </rPh>
    <phoneticPr fontId="2"/>
  </si>
  <si>
    <t>請求者</t>
    <rPh sb="0" eb="3">
      <t>セイキュウシャ</t>
    </rPh>
    <phoneticPr fontId="2"/>
  </si>
  <si>
    <t>工事名称</t>
    <rPh sb="0" eb="2">
      <t>コウジ</t>
    </rPh>
    <rPh sb="2" eb="4">
      <t>メイショウ</t>
    </rPh>
    <phoneticPr fontId="2"/>
  </si>
  <si>
    <t>件名</t>
    <rPh sb="0" eb="2">
      <t>ケンメイ</t>
    </rPh>
    <phoneticPr fontId="2"/>
  </si>
  <si>
    <t>工事場所</t>
    <rPh sb="0" eb="2">
      <t>コウジ</t>
    </rPh>
    <rPh sb="2" eb="4">
      <t>バショ</t>
    </rPh>
    <phoneticPr fontId="2"/>
  </si>
  <si>
    <t>口座名義（カナ）</t>
    <rPh sb="0" eb="2">
      <t>コウザ</t>
    </rPh>
    <rPh sb="2" eb="4">
      <t>メイギ</t>
    </rPh>
    <phoneticPr fontId="2"/>
  </si>
  <si>
    <t>支払条件</t>
    <rPh sb="0" eb="2">
      <t>シハライ</t>
    </rPh>
    <rPh sb="2" eb="4">
      <t>ジョウケン</t>
    </rPh>
    <phoneticPr fontId="2"/>
  </si>
  <si>
    <t>口座種別・番号</t>
    <rPh sb="0" eb="2">
      <t>コウザ</t>
    </rPh>
    <rPh sb="2" eb="4">
      <t>シュベツ</t>
    </rPh>
    <rPh sb="5" eb="7">
      <t>バンゴウ</t>
    </rPh>
    <phoneticPr fontId="2"/>
  </si>
  <si>
    <t>振込先（コード）</t>
    <rPh sb="0" eb="3">
      <t>フリコミサキ</t>
    </rPh>
    <phoneticPr fontId="2"/>
  </si>
  <si>
    <t>下記の通り請求いたします。</t>
    <rPh sb="0" eb="2">
      <t>カキ</t>
    </rPh>
    <rPh sb="3" eb="4">
      <t>トオ</t>
    </rPh>
    <rPh sb="5" eb="7">
      <t>セイキュウ</t>
    </rPh>
    <phoneticPr fontId="2"/>
  </si>
  <si>
    <t>残  高</t>
    <rPh sb="0" eb="1">
      <t>ザン</t>
    </rPh>
    <rPh sb="3" eb="4">
      <t>タカ</t>
    </rPh>
    <phoneticPr fontId="2"/>
  </si>
  <si>
    <t>翌月末支払</t>
    <rPh sb="0" eb="3">
      <t>ヨクゲツマツ</t>
    </rPh>
    <rPh sb="3" eb="5">
      <t>シハライ</t>
    </rPh>
    <phoneticPr fontId="2"/>
  </si>
  <si>
    <t>月末締</t>
    <rPh sb="0" eb="2">
      <t>ゲツマツ</t>
    </rPh>
    <rPh sb="2" eb="3">
      <t>ジ</t>
    </rPh>
    <phoneticPr fontId="2"/>
  </si>
  <si>
    <t>協力会費控除</t>
    <rPh sb="0" eb="2">
      <t>キョウリョク</t>
    </rPh>
    <rPh sb="2" eb="4">
      <t>カイヒ</t>
    </rPh>
    <rPh sb="4" eb="6">
      <t>コウジョ</t>
    </rPh>
    <phoneticPr fontId="2"/>
  </si>
  <si>
    <t>なし</t>
    <phoneticPr fontId="2"/>
  </si>
  <si>
    <t>保留金</t>
    <rPh sb="0" eb="2">
      <t>ホリュウ</t>
    </rPh>
    <rPh sb="2" eb="3">
      <t>キン</t>
    </rPh>
    <phoneticPr fontId="2"/>
  </si>
  <si>
    <t>現金　　50％　　　　　手形　　50％</t>
    <rPh sb="0" eb="2">
      <t>ゲンキン</t>
    </rPh>
    <rPh sb="12" eb="14">
      <t>テガタ</t>
    </rPh>
    <phoneticPr fontId="2"/>
  </si>
  <si>
    <t>当月支払総計が100万円以上の時は、50%前後の手形(主に120日以内の廻し手形)を含める</t>
    <rPh sb="0" eb="2">
      <t>トウゲツ</t>
    </rPh>
    <rPh sb="2" eb="4">
      <t>シハライ</t>
    </rPh>
    <rPh sb="4" eb="6">
      <t>ソウケイ</t>
    </rPh>
    <rPh sb="10" eb="12">
      <t>マンエン</t>
    </rPh>
    <rPh sb="12" eb="14">
      <t>イジョウ</t>
    </rPh>
    <rPh sb="15" eb="16">
      <t>トキ</t>
    </rPh>
    <rPh sb="21" eb="23">
      <t>ゼンゴ</t>
    </rPh>
    <rPh sb="24" eb="26">
      <t>テガタ</t>
    </rPh>
    <rPh sb="27" eb="28">
      <t>オモ</t>
    </rPh>
    <rPh sb="32" eb="33">
      <t>ニチ</t>
    </rPh>
    <rPh sb="33" eb="35">
      <t>イナイ</t>
    </rPh>
    <rPh sb="36" eb="37">
      <t>マワ</t>
    </rPh>
    <rPh sb="38" eb="40">
      <t>テガタ</t>
    </rPh>
    <rPh sb="42" eb="43">
      <t>フク</t>
    </rPh>
    <phoneticPr fontId="2"/>
  </si>
  <si>
    <t>現金　　　100％　　　</t>
    <rPh sb="0" eb="2">
      <t>ゲンキン</t>
    </rPh>
    <phoneticPr fontId="2"/>
  </si>
  <si>
    <t>単位</t>
    <rPh sb="0" eb="2">
      <t>タンイ</t>
    </rPh>
    <phoneticPr fontId="2"/>
  </si>
  <si>
    <t>外注費</t>
  </si>
  <si>
    <t>仮設工事</t>
  </si>
  <si>
    <t>土工事</t>
  </si>
  <si>
    <t>地業（杭）工事</t>
  </si>
  <si>
    <t>コンクリート工事</t>
  </si>
  <si>
    <t>鉄筋工事</t>
  </si>
  <si>
    <t>型枠工事</t>
  </si>
  <si>
    <t>鉄骨工事</t>
  </si>
  <si>
    <t>組積工事</t>
  </si>
  <si>
    <t>防水工事</t>
  </si>
  <si>
    <t>石、擬石工事</t>
  </si>
  <si>
    <t>タイル工事</t>
  </si>
  <si>
    <t>木工事</t>
  </si>
  <si>
    <t>屋根、板金工事</t>
  </si>
  <si>
    <t>左官工事</t>
  </si>
  <si>
    <t>サッシ工事</t>
  </si>
  <si>
    <t>木製建具工事</t>
  </si>
  <si>
    <t>家具工事</t>
  </si>
  <si>
    <t>ガラス工事</t>
  </si>
  <si>
    <t>塗装工事</t>
  </si>
  <si>
    <t>内装工事</t>
  </si>
  <si>
    <t>金物工事</t>
  </si>
  <si>
    <t>雑工事</t>
  </si>
  <si>
    <t>現場経費</t>
  </si>
  <si>
    <t>電気設備工事</t>
  </si>
  <si>
    <t>管、衛生設備工事</t>
  </si>
  <si>
    <t>空調工事</t>
  </si>
  <si>
    <t>昇降設備工事</t>
  </si>
  <si>
    <t>その他設備工事（A）</t>
  </si>
  <si>
    <t>その他設備工事（B）</t>
  </si>
  <si>
    <t>外構工事</t>
  </si>
  <si>
    <t>原契約外工事</t>
  </si>
  <si>
    <t>材料費</t>
  </si>
  <si>
    <t>労務費</t>
  </si>
  <si>
    <t>経費</t>
  </si>
  <si>
    <t>動力用光熱費</t>
  </si>
  <si>
    <t>機械等経費</t>
  </si>
  <si>
    <t>設計費</t>
  </si>
  <si>
    <t>公租公課</t>
  </si>
  <si>
    <t>試験研究費</t>
  </si>
  <si>
    <t>地代家賃</t>
  </si>
  <si>
    <t>保険料</t>
  </si>
  <si>
    <t>法定福利費</t>
  </si>
  <si>
    <t>福利厚生費</t>
  </si>
  <si>
    <t>事務用品費</t>
  </si>
  <si>
    <t>通信交通費</t>
  </si>
  <si>
    <t>運搬費</t>
  </si>
  <si>
    <t>燃料費</t>
  </si>
  <si>
    <t>補償費</t>
  </si>
  <si>
    <t>雑費</t>
  </si>
  <si>
    <t>請求内訳書</t>
    <rPh sb="0" eb="2">
      <t>セイキュウ</t>
    </rPh>
    <rPh sb="2" eb="5">
      <t>ウチワケショ</t>
    </rPh>
    <phoneticPr fontId="2"/>
  </si>
  <si>
    <t>工　種</t>
    <phoneticPr fontId="2"/>
  </si>
  <si>
    <t>総計</t>
    <rPh sb="0" eb="2">
      <t>ソウケイ</t>
    </rPh>
    <phoneticPr fontId="2"/>
  </si>
  <si>
    <t>品　　名</t>
    <rPh sb="0" eb="1">
      <t>ヒン</t>
    </rPh>
    <rPh sb="3" eb="4">
      <t>ナ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</si>
  <si>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</si>
  <si>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</si>
  <si>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今月請求</t>
    <phoneticPr fontId="2"/>
  </si>
  <si>
    <t>―</t>
    <phoneticPr fontId="2"/>
  </si>
  <si>
    <t>(取引先コード</t>
    <rPh sb="1" eb="3">
      <t>トリヒキ</t>
    </rPh>
    <rPh sb="3" eb="4">
      <t>サキ</t>
    </rPh>
    <phoneticPr fontId="2"/>
  </si>
  <si>
    <t>）</t>
    <phoneticPr fontId="2"/>
  </si>
  <si>
    <t>普通預金</t>
    <rPh sb="0" eb="2">
      <t>フツウ</t>
    </rPh>
    <rPh sb="2" eb="4">
      <t>ヨキン</t>
    </rPh>
    <phoneticPr fontId="2"/>
  </si>
  <si>
    <t>当座預金</t>
    <rPh sb="0" eb="2">
      <t>トウザ</t>
    </rPh>
    <rPh sb="2" eb="4">
      <t>ヨキン</t>
    </rPh>
    <phoneticPr fontId="2"/>
  </si>
  <si>
    <t>費目</t>
    <rPh sb="0" eb="2">
      <t>ヒモク</t>
    </rPh>
    <phoneticPr fontId="2"/>
  </si>
  <si>
    <t>日付</t>
    <rPh sb="0" eb="2">
      <t>ヒヅケ</t>
    </rPh>
    <phoneticPr fontId="2"/>
  </si>
  <si>
    <t>税</t>
    <rPh sb="0" eb="1">
      <t>ゼイ</t>
    </rPh>
    <phoneticPr fontId="2"/>
  </si>
  <si>
    <t>工事名</t>
    <phoneticPr fontId="2"/>
  </si>
  <si>
    <t>（工事№）</t>
    <rPh sb="1" eb="3">
      <t>コウジ</t>
    </rPh>
    <phoneticPr fontId="2"/>
  </si>
  <si>
    <t>請求総括表</t>
    <rPh sb="0" eb="2">
      <t>セイキュウ</t>
    </rPh>
    <rPh sb="2" eb="5">
      <t>ソウカツヒョウ</t>
    </rPh>
    <phoneticPr fontId="2"/>
  </si>
  <si>
    <t>請求総括表の通り</t>
    <rPh sb="0" eb="2">
      <t>セイキュウ</t>
    </rPh>
    <rPh sb="2" eb="5">
      <t>ソウカツヒョウ</t>
    </rPh>
    <rPh sb="6" eb="7">
      <t>トオ</t>
    </rPh>
    <phoneticPr fontId="2"/>
  </si>
  <si>
    <t>工事件数</t>
    <rPh sb="2" eb="4">
      <t>ケンスウ</t>
    </rPh>
    <phoneticPr fontId="2"/>
  </si>
  <si>
    <t>請求合計</t>
    <rPh sb="2" eb="4">
      <t>ゴウケイ</t>
    </rPh>
    <phoneticPr fontId="2"/>
  </si>
  <si>
    <t>工事番号</t>
    <rPh sb="0" eb="2">
      <t>コウジ</t>
    </rPh>
    <rPh sb="2" eb="4">
      <t>バンゴウ</t>
    </rPh>
    <phoneticPr fontId="2"/>
  </si>
  <si>
    <t>請求金額</t>
    <rPh sb="0" eb="4">
      <t>セイキュウキンガク</t>
    </rPh>
    <phoneticPr fontId="2"/>
  </si>
  <si>
    <t>消費税</t>
    <rPh sb="0" eb="3">
      <t>ショウヒゼイ</t>
    </rPh>
    <phoneticPr fontId="2"/>
  </si>
  <si>
    <t>工　　事　　名</t>
    <rPh sb="0" eb="1">
      <t>コウ</t>
    </rPh>
    <rPh sb="3" eb="4">
      <t>コト</t>
    </rPh>
    <rPh sb="6" eb="7">
      <t>メイ</t>
    </rPh>
    <phoneticPr fontId="2"/>
  </si>
  <si>
    <t>なし</t>
    <phoneticPr fontId="2"/>
  </si>
  <si>
    <t>―</t>
    <phoneticPr fontId="2"/>
  </si>
  <si>
    <t>工事金額</t>
    <rPh sb="0" eb="2">
      <t>コウジ</t>
    </rPh>
    <rPh sb="2" eb="4">
      <t>キンガク</t>
    </rPh>
    <phoneticPr fontId="2"/>
  </si>
  <si>
    <t>外装工事</t>
    <rPh sb="0" eb="2">
      <t>ガイソウ</t>
    </rPh>
    <rPh sb="2" eb="4">
      <t>コウジ</t>
    </rPh>
    <phoneticPr fontId="2"/>
  </si>
  <si>
    <t>労務外注費</t>
    <rPh sb="0" eb="2">
      <t>ロウム</t>
    </rPh>
    <rPh sb="2" eb="5">
      <t>ガイチュウヒ</t>
    </rPh>
    <phoneticPr fontId="2"/>
  </si>
  <si>
    <t>準備費</t>
    <rPh sb="0" eb="2">
      <t>ジュンビ</t>
    </rPh>
    <rPh sb="2" eb="3">
      <t>ヒ</t>
    </rPh>
    <phoneticPr fontId="2"/>
  </si>
  <si>
    <t>安全費</t>
    <rPh sb="0" eb="2">
      <t>アンゼン</t>
    </rPh>
    <rPh sb="2" eb="3">
      <t>ヒ</t>
    </rPh>
    <phoneticPr fontId="2"/>
  </si>
  <si>
    <t>営繕費</t>
    <rPh sb="0" eb="2">
      <t>エイゼン</t>
    </rPh>
    <rPh sb="2" eb="3">
      <t>ヒ</t>
    </rPh>
    <phoneticPr fontId="2"/>
  </si>
  <si>
    <t>派遣社員</t>
    <rPh sb="0" eb="2">
      <t>ハケン</t>
    </rPh>
    <rPh sb="2" eb="4">
      <t>シャイン</t>
    </rPh>
    <phoneticPr fontId="2"/>
  </si>
  <si>
    <t>※当月発生の請求累計金額が100万円以上となる場合、
　 請求金額総計×10％を保留金とさせていただきます。（経費以外）
※保留金は次月の支払日に全額自動解除(入金)されます。
　（保留金の請求書不要）</t>
    <rPh sb="1" eb="3">
      <t>トウゲツ</t>
    </rPh>
    <rPh sb="3" eb="5">
      <t>ハッセイ</t>
    </rPh>
    <rPh sb="6" eb="10">
      <t>セイキュウルイケイ</t>
    </rPh>
    <rPh sb="10" eb="12">
      <t>キンガク</t>
    </rPh>
    <rPh sb="16" eb="18">
      <t>マンエン</t>
    </rPh>
    <rPh sb="18" eb="20">
      <t>イジョウ</t>
    </rPh>
    <rPh sb="23" eb="25">
      <t>バアイ</t>
    </rPh>
    <rPh sb="29" eb="33">
      <t>セイキュウキンガク</t>
    </rPh>
    <rPh sb="33" eb="35">
      <t>ソウケイ</t>
    </rPh>
    <rPh sb="40" eb="42">
      <t>ホリュウ</t>
    </rPh>
    <rPh sb="42" eb="43">
      <t>キン</t>
    </rPh>
    <rPh sb="55" eb="57">
      <t>ケイヒ</t>
    </rPh>
    <rPh sb="57" eb="59">
      <t>イガイ</t>
    </rPh>
    <rPh sb="80" eb="82">
      <t>ニュウキン</t>
    </rPh>
    <phoneticPr fontId="2"/>
  </si>
  <si>
    <t>インボイス発行事業者</t>
  </si>
  <si>
    <t>税率</t>
    <rPh sb="0" eb="2">
      <t>ゼイリツ</t>
    </rPh>
    <phoneticPr fontId="2"/>
  </si>
  <si>
    <t>請求年月日</t>
  </si>
  <si>
    <t>10%対象金額</t>
    <rPh sb="3" eb="5">
      <t>タイショウ</t>
    </rPh>
    <rPh sb="5" eb="7">
      <t>キンガク</t>
    </rPh>
    <phoneticPr fontId="2"/>
  </si>
  <si>
    <t>8％対象金額</t>
    <rPh sb="2" eb="6">
      <t>タイショウキンガク</t>
    </rPh>
    <phoneticPr fontId="2"/>
  </si>
  <si>
    <t>非課税</t>
    <rPh sb="0" eb="3">
      <t>ヒカゼイ</t>
    </rPh>
    <phoneticPr fontId="2"/>
  </si>
  <si>
    <t>税抜合計額</t>
    <rPh sb="0" eb="5">
      <t>ゼイヌキゴウケイガク</t>
    </rPh>
    <phoneticPr fontId="2"/>
  </si>
  <si>
    <t>消費税額</t>
    <rPh sb="0" eb="4">
      <t>ショウヒゼイガク</t>
    </rPh>
    <phoneticPr fontId="2"/>
  </si>
  <si>
    <t>軽減税率</t>
    <rPh sb="0" eb="4">
      <t>ケイゲンゼイリツ</t>
    </rPh>
    <phoneticPr fontId="2"/>
  </si>
  <si>
    <t>(税率10％）</t>
    <rPh sb="1" eb="3">
      <t>ゼイリツ</t>
    </rPh>
    <phoneticPr fontId="2"/>
  </si>
  <si>
    <t>(税率8％）</t>
    <rPh sb="1" eb="3">
      <t>ゼイリツ</t>
    </rPh>
    <phoneticPr fontId="2"/>
  </si>
  <si>
    <t>－</t>
    <phoneticPr fontId="2"/>
  </si>
  <si>
    <t>コード　　　　　　　　　　　請求者</t>
    <rPh sb="14" eb="17">
      <t>セイキュウシャ</t>
    </rPh>
    <phoneticPr fontId="2"/>
  </si>
  <si>
    <r>
      <rPr>
        <sz val="12"/>
        <rFont val="ＭＳ Ｐゴシック"/>
        <family val="3"/>
        <charset val="128"/>
      </rPr>
      <t>（</t>
    </r>
    <r>
      <rPr>
        <sz val="10"/>
        <rFont val="ＭＳ Ｐゴシック"/>
        <family val="3"/>
        <charset val="128"/>
      </rPr>
      <t>インボイス登録番号</t>
    </r>
    <r>
      <rPr>
        <sz val="11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T</t>
    </r>
    <r>
      <rPr>
        <sz val="11"/>
        <rFont val="ＭＳ Ｐゴシック"/>
        <family val="3"/>
        <charset val="128"/>
      </rPr>
      <t>-</t>
    </r>
    <rPh sb="6" eb="10">
      <t>トウロクバンゴウ</t>
    </rPh>
    <phoneticPr fontId="2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</si>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</sst>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6" formatCode="&quot;¥&quot;#,##0;[Red]&quot;¥&quot;\-#,##0"/>
    <numFmt numFmtId="176" formatCode="#,##0_ &quot;円也&quot;"/>
    <numFmt numFmtId="177" formatCode="yyyy/m&quot;月度&quot;"/>
    <numFmt numFmtId="178" formatCode="\(\ 0000\ \)"/>
    <numFmt numFmtId="179" formatCode="\(\ 000\ \)"/>
    <numFmt numFmtId="180" formatCode="0000000"/>
    <numFmt numFmtId="181" formatCode="0000"/>
    <numFmt numFmtId="182" formatCode="[$-F800]dddd\,\ mmmm\ dd\,\ yyyy"/>
    <numFmt numFmtId="183" formatCode="#,##0_ "/>
    <numFmt numFmtId="184" formatCode="yyyy&quot;年&quot;m&quot;月&quot;d&quot;日&quot;;@"/>
    <numFmt numFmtId="185" formatCode="m/d;@"/>
    <numFmt numFmtId="186" formatCode="\(\ 0\ \)"/>
    <numFmt numFmtId="187" formatCode=";;;"/>
    <numFmt numFmtId="188" formatCode="0000000_);[Red]\(0\)"/>
    <numFmt numFmtId="189" formatCode="0\ &quot;件&quot;"/>
    <numFmt numFmtId="190" formatCode="\(&quot;¥&quot;#,##0\);[Red]\(&quot;¥&quot;\-#,##0\)"/>
    <numFmt numFmtId="191" formatCode="\(&quot;Tax&quot;\ #,##0\);\(&quot;Tax △ &quot;#,##0\)"/>
    <numFmt numFmtId="192" formatCode="\(\ &quot;¥&quot;#,##0\ \);[Red]\(\ &quot;¥&quot;\-#,##0\ \)"/>
    <numFmt numFmtId="193" formatCode="[&lt;=999]000;[&lt;=9999]000\-00;0\ 0000\ 0000\ 0000\)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20"/>
      <name val="游明朝 Demibold"/>
      <family val="1"/>
      <charset val="128"/>
    </font>
    <font>
      <sz val="24"/>
      <color rgb="FF0D60B3"/>
      <name val="游明朝 Demibold"/>
      <family val="1"/>
      <charset val="128"/>
    </font>
    <font>
      <sz val="11"/>
      <color rgb="FF0D60B3"/>
      <name val="游明朝"/>
      <family val="1"/>
      <charset val="128"/>
    </font>
    <font>
      <sz val="16"/>
      <color rgb="FF0D60B3"/>
      <name val="游明朝 Demibold"/>
      <family val="1"/>
      <charset val="128"/>
    </font>
    <font>
      <sz val="11"/>
      <color rgb="FF0D60B3"/>
      <name val="游明朝 Demibold"/>
      <family val="1"/>
      <charset val="128"/>
    </font>
    <font>
      <sz val="11"/>
      <name val="游明朝 Demibold"/>
      <family val="1"/>
      <charset val="128"/>
    </font>
    <font>
      <sz val="20"/>
      <color rgb="FF0D60B3"/>
      <name val="游明朝 Demibold"/>
      <family val="1"/>
      <charset val="128"/>
    </font>
    <font>
      <sz val="12"/>
      <name val="AR P丸ゴシック体M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 tint="-0.14999847407452621"/>
      <name val="ＭＳ Ｐゴシック"/>
      <family val="3"/>
      <charset val="128"/>
    </font>
    <font>
      <sz val="9"/>
      <color indexed="81"/>
      <name val="HGSｺﾞｼｯｸE"/>
      <family val="3"/>
      <charset val="128"/>
    </font>
    <font>
      <b/>
      <sz val="9"/>
      <color indexed="8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D0FB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rgb="FF0D60B3"/>
      </left>
      <right style="hair">
        <color rgb="FF0D60B3"/>
      </right>
      <top style="thin">
        <color rgb="FF0D60B3"/>
      </top>
      <bottom style="thin">
        <color rgb="FF0D60B3"/>
      </bottom>
      <diagonal/>
    </border>
    <border>
      <left style="hair">
        <color rgb="FF0D60B3"/>
      </left>
      <right style="hair">
        <color rgb="FF0D60B3"/>
      </right>
      <top style="thin">
        <color rgb="FF0D60B3"/>
      </top>
      <bottom style="thin">
        <color rgb="FF0D60B3"/>
      </bottom>
      <diagonal/>
    </border>
    <border>
      <left style="hair">
        <color rgb="FF0D60B3"/>
      </left>
      <right style="thin">
        <color rgb="FF0D60B3"/>
      </right>
      <top style="thin">
        <color rgb="FF0D60B3"/>
      </top>
      <bottom style="thin">
        <color rgb="FF0D60B3"/>
      </bottom>
      <diagonal/>
    </border>
    <border>
      <left style="thin">
        <color rgb="FF0D60B3"/>
      </left>
      <right/>
      <top style="hair">
        <color rgb="FF0D60B3"/>
      </top>
      <bottom style="hair">
        <color rgb="FF0D60B3"/>
      </bottom>
      <diagonal/>
    </border>
    <border>
      <left style="thin">
        <color rgb="FF0D60B3"/>
      </left>
      <right/>
      <top style="hair">
        <color rgb="FF0D60B3"/>
      </top>
      <bottom style="thin">
        <color rgb="FF0D60B3"/>
      </bottom>
      <diagonal/>
    </border>
    <border diagonalDown="1">
      <left style="thin">
        <color rgb="FF0D60B3"/>
      </left>
      <right/>
      <top style="thin">
        <color rgb="FF0D60B3"/>
      </top>
      <bottom style="hair">
        <color rgb="FF0D60B3"/>
      </bottom>
      <diagonal style="thin">
        <color rgb="FF0D60B3"/>
      </diagonal>
    </border>
    <border diagonalDown="1">
      <left/>
      <right/>
      <top style="thin">
        <color rgb="FF0D60B3"/>
      </top>
      <bottom style="hair">
        <color rgb="FF0D60B3"/>
      </bottom>
      <diagonal style="thin">
        <color rgb="FF0D60B3"/>
      </diagonal>
    </border>
    <border>
      <left/>
      <right/>
      <top style="hair">
        <color rgb="FF0D60B3"/>
      </top>
      <bottom style="hair">
        <color rgb="FF0D60B3"/>
      </bottom>
      <diagonal/>
    </border>
    <border>
      <left/>
      <right/>
      <top style="hair">
        <color rgb="FF0D60B3"/>
      </top>
      <bottom style="thin">
        <color rgb="FF0D60B3"/>
      </bottom>
      <diagonal/>
    </border>
    <border>
      <left style="hair">
        <color rgb="FF0D60B3"/>
      </left>
      <right style="hair">
        <color rgb="FF0D60B3"/>
      </right>
      <top style="thin">
        <color rgb="FF0D60B3"/>
      </top>
      <bottom style="hair">
        <color rgb="FF0D60B3"/>
      </bottom>
      <diagonal/>
    </border>
    <border>
      <left style="hair">
        <color rgb="FF0D60B3"/>
      </left>
      <right style="thin">
        <color rgb="FF0D60B3"/>
      </right>
      <top style="thin">
        <color rgb="FF0D60B3"/>
      </top>
      <bottom style="hair">
        <color rgb="FF0D60B3"/>
      </bottom>
      <diagonal/>
    </border>
    <border>
      <left style="hair">
        <color rgb="FF0D60B3"/>
      </left>
      <right style="hair">
        <color rgb="FF0D60B3"/>
      </right>
      <top style="hair">
        <color rgb="FF0D60B3"/>
      </top>
      <bottom style="hair">
        <color rgb="FF0D60B3"/>
      </bottom>
      <diagonal/>
    </border>
    <border>
      <left style="hair">
        <color rgb="FF0D60B3"/>
      </left>
      <right style="thin">
        <color rgb="FF0D60B3"/>
      </right>
      <top style="hair">
        <color rgb="FF0D60B3"/>
      </top>
      <bottom style="hair">
        <color rgb="FF0D60B3"/>
      </bottom>
      <diagonal/>
    </border>
    <border>
      <left style="hair">
        <color rgb="FF0D60B3"/>
      </left>
      <right style="hair">
        <color rgb="FF0D60B3"/>
      </right>
      <top style="hair">
        <color rgb="FF0D60B3"/>
      </top>
      <bottom style="thin">
        <color rgb="FF0D60B3"/>
      </bottom>
      <diagonal/>
    </border>
    <border>
      <left style="hair">
        <color rgb="FF0D60B3"/>
      </left>
      <right style="thin">
        <color rgb="FF0D60B3"/>
      </right>
      <top style="hair">
        <color rgb="FF0D60B3"/>
      </top>
      <bottom style="thin">
        <color rgb="FF0D60B3"/>
      </bottom>
      <diagonal/>
    </border>
    <border>
      <left style="thin">
        <color rgb="FF0D60B3"/>
      </left>
      <right style="hair">
        <color rgb="FF0D60B3"/>
      </right>
      <top style="thin">
        <color rgb="FF0D60B3"/>
      </top>
      <bottom style="hair">
        <color rgb="FF0D60B3"/>
      </bottom>
      <diagonal/>
    </border>
    <border>
      <left style="thin">
        <color rgb="FF0D60B3"/>
      </left>
      <right style="hair">
        <color rgb="FF0D60B3"/>
      </right>
      <top style="hair">
        <color rgb="FF0D60B3"/>
      </top>
      <bottom style="thin">
        <color rgb="FF0D60B3"/>
      </bottom>
      <diagonal/>
    </border>
    <border>
      <left style="thin">
        <color rgb="FF0D60B3"/>
      </left>
      <right style="hair">
        <color auto="1"/>
      </right>
      <top style="thin">
        <color rgb="FF0D60B3"/>
      </top>
      <bottom/>
      <diagonal/>
    </border>
    <border>
      <left/>
      <right/>
      <top style="thin">
        <color rgb="FF0D60B3"/>
      </top>
      <bottom/>
      <diagonal/>
    </border>
    <border>
      <left/>
      <right style="thin">
        <color rgb="FF0D60B3"/>
      </right>
      <top style="thin">
        <color rgb="FF0D60B3"/>
      </top>
      <bottom/>
      <diagonal/>
    </border>
    <border>
      <left style="thin">
        <color rgb="FF0D60B3"/>
      </left>
      <right style="hair">
        <color auto="1"/>
      </right>
      <top/>
      <bottom/>
      <diagonal/>
    </border>
    <border>
      <left/>
      <right style="thin">
        <color rgb="FF0D60B3"/>
      </right>
      <top/>
      <bottom/>
      <diagonal/>
    </border>
    <border>
      <left style="thin">
        <color rgb="FF0D60B3"/>
      </left>
      <right style="hair">
        <color auto="1"/>
      </right>
      <top/>
      <bottom style="thin">
        <color rgb="FF0D60B3"/>
      </bottom>
      <diagonal/>
    </border>
    <border>
      <left/>
      <right/>
      <top/>
      <bottom style="thin">
        <color rgb="FF0D60B3"/>
      </bottom>
      <diagonal/>
    </border>
    <border>
      <left/>
      <right style="thin">
        <color rgb="FF0D60B3"/>
      </right>
      <top/>
      <bottom style="thin">
        <color rgb="FF0D60B3"/>
      </bottom>
      <diagonal/>
    </border>
    <border>
      <left style="thin">
        <color rgb="FF0D60B3"/>
      </left>
      <right style="hair">
        <color rgb="FF0D60B3"/>
      </right>
      <top style="thin">
        <color rgb="FF0D60B3"/>
      </top>
      <bottom/>
      <diagonal/>
    </border>
    <border>
      <left style="thin">
        <color rgb="FF0D60B3"/>
      </left>
      <right style="hair">
        <color rgb="FF0D60B3"/>
      </right>
      <top/>
      <bottom/>
      <diagonal/>
    </border>
    <border>
      <left style="thin">
        <color rgb="FF0D60B3"/>
      </left>
      <right style="hair">
        <color rgb="FF0D60B3"/>
      </right>
      <top/>
      <bottom style="thin">
        <color rgb="FF0D60B3"/>
      </bottom>
      <diagonal/>
    </border>
    <border>
      <left style="hair">
        <color auto="1"/>
      </left>
      <right/>
      <top style="thin">
        <color rgb="FF0D60B3"/>
      </top>
      <bottom/>
      <diagonal/>
    </border>
    <border>
      <left style="thin">
        <color rgb="FF0D60B3"/>
      </left>
      <right/>
      <top style="thin">
        <color rgb="FF0D60B3"/>
      </top>
      <bottom/>
      <diagonal/>
    </border>
    <border>
      <left style="thin">
        <color rgb="FF0D60B3"/>
      </left>
      <right/>
      <top/>
      <bottom/>
      <diagonal/>
    </border>
    <border>
      <left style="thin">
        <color rgb="FF0D60B3"/>
      </left>
      <right/>
      <top/>
      <bottom style="thin">
        <color rgb="FF0D60B3"/>
      </bottom>
      <diagonal/>
    </border>
    <border>
      <left style="thin">
        <color rgb="FF0D60B3"/>
      </left>
      <right style="hair">
        <color auto="1"/>
      </right>
      <top style="hair">
        <color rgb="FF0D60B3"/>
      </top>
      <bottom/>
      <diagonal/>
    </border>
    <border>
      <left style="hair">
        <color auto="1"/>
      </left>
      <right/>
      <top style="hair">
        <color rgb="FF0D60B3"/>
      </top>
      <bottom/>
      <diagonal/>
    </border>
    <border>
      <left/>
      <right/>
      <top style="hair">
        <color rgb="FF0D60B3"/>
      </top>
      <bottom/>
      <diagonal/>
    </border>
    <border>
      <left/>
      <right style="thin">
        <color rgb="FF0D60B3"/>
      </right>
      <top style="hair">
        <color rgb="FF0D60B3"/>
      </top>
      <bottom/>
      <diagonal/>
    </border>
    <border>
      <left style="thin">
        <color rgb="FF0D60B3"/>
      </left>
      <right style="hair">
        <color auto="1"/>
      </right>
      <top/>
      <bottom style="hair">
        <color rgb="FF0D60B3"/>
      </bottom>
      <diagonal/>
    </border>
    <border>
      <left style="hair">
        <color auto="1"/>
      </left>
      <right/>
      <top/>
      <bottom style="hair">
        <color rgb="FF0D60B3"/>
      </bottom>
      <diagonal/>
    </border>
    <border>
      <left/>
      <right/>
      <top/>
      <bottom style="hair">
        <color rgb="FF0D60B3"/>
      </bottom>
      <diagonal/>
    </border>
    <border>
      <left/>
      <right style="thin">
        <color rgb="FF0D60B3"/>
      </right>
      <top/>
      <bottom style="hair">
        <color rgb="FF0D60B3"/>
      </bottom>
      <diagonal/>
    </border>
    <border>
      <left style="thin">
        <color rgb="FF0D60B3"/>
      </left>
      <right style="hair">
        <color auto="1"/>
      </right>
      <top style="hair">
        <color rgb="FF0D60B3"/>
      </top>
      <bottom style="hair">
        <color rgb="FF0D60B3"/>
      </bottom>
      <diagonal/>
    </border>
    <border>
      <left style="hair">
        <color auto="1"/>
      </left>
      <right/>
      <top style="hair">
        <color rgb="FF0D60B3"/>
      </top>
      <bottom style="hair">
        <color rgb="FF0D60B3"/>
      </bottom>
      <diagonal/>
    </border>
    <border>
      <left/>
      <right style="thin">
        <color rgb="FF0D60B3"/>
      </right>
      <top style="hair">
        <color rgb="FF0D60B3"/>
      </top>
      <bottom style="hair">
        <color rgb="FF0D60B3"/>
      </bottom>
      <diagonal/>
    </border>
    <border>
      <left style="hair">
        <color auto="1"/>
      </left>
      <right/>
      <top/>
      <bottom style="thin">
        <color rgb="FF0D60B3"/>
      </bottom>
      <diagonal/>
    </border>
    <border>
      <left/>
      <right style="hair">
        <color rgb="FF0D60B3"/>
      </right>
      <top style="hair">
        <color rgb="FF0D60B3"/>
      </top>
      <bottom style="hair">
        <color rgb="FF0D60B3"/>
      </bottom>
      <diagonal/>
    </border>
    <border>
      <left style="hair">
        <color rgb="FF0D60B3"/>
      </left>
      <right/>
      <top/>
      <bottom/>
      <diagonal/>
    </border>
    <border>
      <left style="thin">
        <color rgb="FF0D60B3"/>
      </left>
      <right style="hair">
        <color rgb="FF0D60B3"/>
      </right>
      <top style="hair">
        <color rgb="FF0D60B3"/>
      </top>
      <bottom style="hair">
        <color rgb="FF0D60B3"/>
      </bottom>
      <diagonal/>
    </border>
    <border>
      <left style="hair">
        <color rgb="FF0D60B3"/>
      </left>
      <right/>
      <top style="thin">
        <color rgb="FF0D60B3"/>
      </top>
      <bottom style="hair">
        <color rgb="FF0D60B3"/>
      </bottom>
      <diagonal/>
    </border>
    <border>
      <left/>
      <right/>
      <top style="thin">
        <color rgb="FF0D60B3"/>
      </top>
      <bottom style="hair">
        <color rgb="FF0D60B3"/>
      </bottom>
      <diagonal/>
    </border>
    <border>
      <left/>
      <right style="hair">
        <color rgb="FF0D60B3"/>
      </right>
      <top style="thin">
        <color rgb="FF0D60B3"/>
      </top>
      <bottom style="hair">
        <color rgb="FF0D60B3"/>
      </bottom>
      <diagonal/>
    </border>
    <border>
      <left/>
      <right style="hair">
        <color rgb="FF0D60B3"/>
      </right>
      <top style="hair">
        <color rgb="FF0D60B3"/>
      </top>
      <bottom/>
      <diagonal/>
    </border>
    <border>
      <left/>
      <right style="hair">
        <color rgb="FF0D60B3"/>
      </right>
      <top/>
      <bottom style="hair">
        <color rgb="FF0D60B3"/>
      </bottom>
      <diagonal/>
    </border>
    <border>
      <left/>
      <right style="thin">
        <color rgb="FF0D60B3"/>
      </right>
      <top style="thin">
        <color rgb="FF0D60B3"/>
      </top>
      <bottom style="hair">
        <color rgb="FF0D60B3"/>
      </bottom>
      <diagonal/>
    </border>
    <border>
      <left style="hair">
        <color rgb="FF0D60B3"/>
      </left>
      <right/>
      <top style="hair">
        <color rgb="FF0D60B3"/>
      </top>
      <bottom style="thin">
        <color rgb="FF0D60B3"/>
      </bottom>
      <diagonal/>
    </border>
    <border>
      <left/>
      <right style="thin">
        <color rgb="FF0D60B3"/>
      </right>
      <top style="hair">
        <color rgb="FF0D60B3"/>
      </top>
      <bottom style="thin">
        <color rgb="FF0D60B3"/>
      </bottom>
      <diagonal/>
    </border>
    <border>
      <left/>
      <right style="hair">
        <color rgb="FF0D60B3"/>
      </right>
      <top style="hair">
        <color rgb="FF0D60B3"/>
      </top>
      <bottom style="thin">
        <color rgb="FF0D60B3"/>
      </bottom>
      <diagonal/>
    </border>
    <border>
      <left style="thin">
        <color rgb="FF0D60B3"/>
      </left>
      <right/>
      <top style="thin">
        <color rgb="FF0D60B3"/>
      </top>
      <bottom style="hair">
        <color rgb="FF0D60B3"/>
      </bottom>
      <diagonal/>
    </border>
    <border>
      <left style="thin">
        <color rgb="FF0D60B3"/>
      </left>
      <right/>
      <top style="hair">
        <color rgb="FF0D60B3"/>
      </top>
      <bottom/>
      <diagonal/>
    </border>
    <border>
      <left style="thin">
        <color rgb="FF0D60B3"/>
      </left>
      <right/>
      <top/>
      <bottom style="hair">
        <color rgb="FF0D60B3"/>
      </bottom>
      <diagonal/>
    </border>
    <border>
      <left style="hair">
        <color rgb="FF0D60B3"/>
      </left>
      <right/>
      <top style="hair">
        <color rgb="FF0D60B3"/>
      </top>
      <bottom/>
      <diagonal/>
    </border>
    <border>
      <left style="hair">
        <color rgb="FF0D60B3"/>
      </left>
      <right/>
      <top/>
      <bottom style="hair">
        <color rgb="FF0D60B3"/>
      </bottom>
      <diagonal/>
    </border>
    <border>
      <left style="hair">
        <color rgb="FF0D60B3"/>
      </left>
      <right/>
      <top style="hair">
        <color rgb="FF0D60B3"/>
      </top>
      <bottom style="hair">
        <color rgb="FF0D60B3"/>
      </bottom>
      <diagonal/>
    </border>
    <border>
      <left/>
      <right style="hair">
        <color rgb="FF0D60B3"/>
      </right>
      <top style="thin">
        <color rgb="FF0D60B3"/>
      </top>
      <bottom/>
      <diagonal/>
    </border>
    <border>
      <left style="hair">
        <color rgb="FF0D60B3"/>
      </left>
      <right/>
      <top style="thin">
        <color rgb="FF0D60B3"/>
      </top>
      <bottom/>
      <diagonal/>
    </border>
    <border>
      <left/>
      <right/>
      <top style="thin">
        <color rgb="FF0D60B3"/>
      </top>
      <bottom style="thin">
        <color rgb="FF0D60B3"/>
      </bottom>
      <diagonal/>
    </border>
    <border diagonalUp="1">
      <left style="hair">
        <color rgb="FF0D60B3"/>
      </left>
      <right style="thin">
        <color rgb="FF0D60B3"/>
      </right>
      <top style="hair">
        <color rgb="FF0D60B3"/>
      </top>
      <bottom style="thin">
        <color rgb="FF0D60B3"/>
      </bottom>
      <diagonal style="hair">
        <color rgb="FF0D60B3"/>
      </diagonal>
    </border>
    <border diagonalUp="1">
      <left style="hair">
        <color rgb="FF0D60B3"/>
      </left>
      <right style="thin">
        <color rgb="FF0D60B3"/>
      </right>
      <top style="hair">
        <color rgb="FF0D60B3"/>
      </top>
      <bottom style="hair">
        <color rgb="FF0D60B3"/>
      </bottom>
      <diagonal style="hair">
        <color rgb="FF0D60B3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/>
    <xf numFmtId="0" fontId="8" fillId="0" borderId="0" xfId="0" applyFont="1" applyAlignment="1">
      <alignment horizontal="right"/>
    </xf>
    <xf numFmtId="177" fontId="3" fillId="0" borderId="5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83" fontId="3" fillId="0" borderId="19" xfId="0" applyNumberFormat="1" applyFont="1" applyBorder="1" applyAlignment="1">
      <alignment horizontal="right" vertical="center" indent="1"/>
    </xf>
    <xf numFmtId="183" fontId="3" fillId="0" borderId="17" xfId="0" applyNumberFormat="1" applyFont="1" applyBorder="1" applyAlignment="1">
      <alignment horizontal="right" vertical="center" indent="1"/>
    </xf>
    <xf numFmtId="0" fontId="0" fillId="0" borderId="21" xfId="0" applyBorder="1"/>
    <xf numFmtId="0" fontId="0" fillId="0" borderId="22" xfId="0" applyBorder="1"/>
    <xf numFmtId="0" fontId="8" fillId="0" borderId="32" xfId="0" applyFont="1" applyBorder="1" applyAlignment="1">
      <alignment horizontal="center" vertical="top"/>
    </xf>
    <xf numFmtId="0" fontId="10" fillId="2" borderId="43" xfId="0" applyFont="1" applyFill="1" applyBorder="1" applyAlignment="1">
      <alignment horizontal="distributed" vertical="center"/>
    </xf>
    <xf numFmtId="0" fontId="10" fillId="2" borderId="25" xfId="0" applyFont="1" applyFill="1" applyBorder="1" applyAlignment="1">
      <alignment horizontal="distributed" vertical="center"/>
    </xf>
    <xf numFmtId="0" fontId="10" fillId="2" borderId="18" xfId="0" applyFont="1" applyFill="1" applyBorder="1" applyAlignment="1">
      <alignment horizontal="distributed" indent="1"/>
    </xf>
    <xf numFmtId="0" fontId="10" fillId="2" borderId="13" xfId="0" applyFont="1" applyFill="1" applyBorder="1" applyAlignment="1">
      <alignment horizontal="distributed" indent="2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center"/>
    </xf>
    <xf numFmtId="0" fontId="10" fillId="2" borderId="12" xfId="0" applyFont="1" applyFill="1" applyBorder="1" applyAlignment="1">
      <alignment horizontal="distributed" vertical="center" indent="1"/>
    </xf>
    <xf numFmtId="0" fontId="12" fillId="0" borderId="26" xfId="0" applyFont="1" applyBorder="1" applyAlignment="1">
      <alignment vertical="top"/>
    </xf>
    <xf numFmtId="183" fontId="3" fillId="0" borderId="14" xfId="0" applyNumberFormat="1" applyFont="1" applyBorder="1" applyAlignment="1">
      <alignment horizontal="center"/>
    </xf>
    <xf numFmtId="183" fontId="3" fillId="0" borderId="15" xfId="0" applyNumberFormat="1" applyFont="1" applyBorder="1" applyAlignment="1">
      <alignment horizontal="center"/>
    </xf>
    <xf numFmtId="0" fontId="8" fillId="0" borderId="21" xfId="0" applyFont="1" applyBorder="1" applyAlignment="1">
      <alignment horizontal="right" vertical="top"/>
    </xf>
    <xf numFmtId="0" fontId="8" fillId="0" borderId="21" xfId="0" applyFont="1" applyBorder="1" applyAlignment="1">
      <alignment horizontal="left" vertical="top"/>
    </xf>
    <xf numFmtId="181" fontId="5" fillId="0" borderId="31" xfId="0" applyNumberFormat="1" applyFont="1" applyBorder="1" applyAlignment="1" applyProtection="1">
      <alignment horizontal="center" vertical="center"/>
      <protection locked="0"/>
    </xf>
    <xf numFmtId="180" fontId="5" fillId="0" borderId="36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183" fontId="0" fillId="0" borderId="14" xfId="0" applyNumberFormat="1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81" fontId="13" fillId="0" borderId="21" xfId="0" applyNumberFormat="1" applyFont="1" applyBorder="1" applyAlignment="1">
      <alignment horizontal="center" vertical="top"/>
    </xf>
    <xf numFmtId="0" fontId="10" fillId="2" borderId="12" xfId="0" applyFont="1" applyFill="1" applyBorder="1" applyAlignment="1">
      <alignment vertical="center"/>
    </xf>
    <xf numFmtId="6" fontId="0" fillId="0" borderId="57" xfId="0" applyNumberFormat="1" applyBorder="1" applyAlignment="1" applyProtection="1">
      <alignment horizontal="center" vertical="center"/>
      <protection hidden="1"/>
    </xf>
    <xf numFmtId="6" fontId="14" fillId="0" borderId="11" xfId="0" applyNumberFormat="1" applyFont="1" applyBorder="1" applyAlignment="1" applyProtection="1">
      <alignment vertical="center"/>
      <protection hidden="1"/>
    </xf>
    <xf numFmtId="0" fontId="10" fillId="2" borderId="13" xfId="0" applyFont="1" applyFill="1" applyBorder="1" applyAlignment="1">
      <alignment horizontal="center" vertical="center"/>
    </xf>
    <xf numFmtId="184" fontId="0" fillId="0" borderId="26" xfId="0" applyNumberFormat="1" applyBorder="1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1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1" xfId="1" applyNumberFormat="1" applyFont="1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187" fontId="0" fillId="0" borderId="0" xfId="0" applyNumberFormat="1"/>
    <xf numFmtId="183" fontId="3" fillId="0" borderId="16" xfId="0" applyNumberFormat="1" applyFont="1" applyBorder="1" applyAlignment="1">
      <alignment horizontal="center"/>
    </xf>
    <xf numFmtId="6" fontId="14" fillId="0" borderId="11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shrinkToFit="1"/>
    </xf>
    <xf numFmtId="185" fontId="0" fillId="0" borderId="49" xfId="0" applyNumberFormat="1" applyBorder="1" applyAlignment="1" applyProtection="1">
      <alignment horizontal="center" shrinkToFit="1"/>
      <protection locked="0"/>
    </xf>
    <xf numFmtId="185" fontId="0" fillId="0" borderId="19" xfId="0" applyNumberFormat="1" applyBorder="1" applyAlignment="1" applyProtection="1">
      <alignment horizontal="center" shrinkToFit="1"/>
      <protection locked="0"/>
    </xf>
    <xf numFmtId="185" fontId="0" fillId="0" borderId="21" xfId="0" applyNumberFormat="1" applyBorder="1" applyAlignment="1" applyProtection="1">
      <alignment horizontal="center" shrinkToFit="1"/>
      <protection locked="0"/>
    </xf>
    <xf numFmtId="185" fontId="0" fillId="0" borderId="0" xfId="0" applyNumberFormat="1" applyAlignment="1" applyProtection="1">
      <alignment horizontal="center" shrinkToFit="1"/>
      <protection locked="0"/>
    </xf>
    <xf numFmtId="0" fontId="0" fillId="0" borderId="3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9" fontId="0" fillId="0" borderId="0" xfId="0" applyNumberFormat="1" applyAlignment="1" applyProtection="1">
      <alignment horizontal="right" vertical="center"/>
      <protection locked="0"/>
    </xf>
    <xf numFmtId="9" fontId="0" fillId="0" borderId="0" xfId="0" applyNumberFormat="1"/>
    <xf numFmtId="9" fontId="0" fillId="0" borderId="0" xfId="0" applyNumberFormat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shrinkToFit="1"/>
      <protection locked="0"/>
    </xf>
    <xf numFmtId="4" fontId="0" fillId="0" borderId="16" xfId="0" applyNumberFormat="1" applyBorder="1" applyAlignment="1" applyProtection="1">
      <alignment shrinkToFit="1"/>
      <protection locked="0"/>
    </xf>
    <xf numFmtId="183" fontId="0" fillId="0" borderId="14" xfId="0" applyNumberFormat="1" applyBorder="1" applyAlignment="1">
      <alignment shrinkToFit="1"/>
    </xf>
    <xf numFmtId="38" fontId="0" fillId="0" borderId="16" xfId="1" applyFont="1" applyBorder="1" applyAlignment="1">
      <alignment shrinkToFit="1"/>
    </xf>
    <xf numFmtId="9" fontId="0" fillId="0" borderId="15" xfId="0" applyNumberFormat="1" applyBorder="1" applyAlignment="1" applyProtection="1">
      <alignment horizontal="center"/>
      <protection locked="0"/>
    </xf>
    <xf numFmtId="0" fontId="8" fillId="0" borderId="0" xfId="0" applyFont="1"/>
    <xf numFmtId="182" fontId="5" fillId="0" borderId="0" xfId="0" applyNumberFormat="1" applyFont="1" applyProtection="1">
      <protection locked="0"/>
    </xf>
    <xf numFmtId="0" fontId="0" fillId="0" borderId="16" xfId="0" applyBorder="1" applyProtection="1">
      <protection locked="0"/>
    </xf>
    <xf numFmtId="183" fontId="0" fillId="0" borderId="16" xfId="0" applyNumberFormat="1" applyBorder="1" applyProtection="1">
      <protection locked="0"/>
    </xf>
    <xf numFmtId="0" fontId="10" fillId="2" borderId="12" xfId="0" applyFont="1" applyFill="1" applyBorder="1" applyAlignment="1">
      <alignment horizontal="distributed" vertical="center"/>
    </xf>
    <xf numFmtId="0" fontId="10" fillId="2" borderId="18" xfId="0" applyFont="1" applyFill="1" applyBorder="1" applyAlignment="1">
      <alignment horizontal="distributed" vertical="center" shrinkToFit="1"/>
    </xf>
    <xf numFmtId="183" fontId="3" fillId="0" borderId="69" xfId="0" applyNumberFormat="1" applyFont="1" applyBorder="1" applyAlignment="1">
      <alignment horizontal="right" indent="1"/>
    </xf>
    <xf numFmtId="183" fontId="3" fillId="0" borderId="68" xfId="0" applyNumberFormat="1" applyFont="1" applyBorder="1" applyAlignment="1">
      <alignment horizontal="right" indent="1"/>
    </xf>
    <xf numFmtId="9" fontId="3" fillId="0" borderId="69" xfId="0" applyNumberFormat="1" applyFont="1" applyBorder="1" applyAlignment="1">
      <alignment horizontal="center"/>
    </xf>
    <xf numFmtId="0" fontId="3" fillId="0" borderId="44" xfId="0" applyFont="1" applyBorder="1" applyAlignment="1" applyProtection="1">
      <alignment horizontal="center" vertical="center"/>
      <protection locked="0"/>
    </xf>
    <xf numFmtId="182" fontId="5" fillId="0" borderId="2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distributed" vertical="top" indent="2"/>
    </xf>
    <xf numFmtId="0" fontId="6" fillId="0" borderId="0" xfId="0" applyFont="1" applyAlignment="1" applyProtection="1">
      <alignment horizontal="center" shrinkToFit="1"/>
      <protection locked="0"/>
    </xf>
    <xf numFmtId="0" fontId="6" fillId="0" borderId="26" xfId="0" applyFont="1" applyBorder="1" applyAlignment="1" applyProtection="1">
      <alignment horizontal="center" shrinkToFit="1"/>
      <protection locked="0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top" indent="1"/>
      <protection locked="0"/>
    </xf>
    <xf numFmtId="0" fontId="3" fillId="0" borderId="0" xfId="0" applyFont="1" applyAlignment="1" applyProtection="1">
      <alignment horizontal="left" vertical="top" indent="1"/>
      <protection locked="0"/>
    </xf>
    <xf numFmtId="0" fontId="3" fillId="0" borderId="24" xfId="0" applyFont="1" applyBorder="1" applyAlignment="1" applyProtection="1">
      <alignment horizontal="left" vertical="top" indent="1"/>
      <protection locked="0"/>
    </xf>
    <xf numFmtId="0" fontId="3" fillId="0" borderId="40" xfId="0" applyFont="1" applyBorder="1" applyAlignment="1" applyProtection="1">
      <alignment horizontal="left" vertical="top" indent="1"/>
      <protection locked="0"/>
    </xf>
    <xf numFmtId="0" fontId="3" fillId="0" borderId="41" xfId="0" applyFont="1" applyBorder="1" applyAlignment="1" applyProtection="1">
      <alignment horizontal="left" vertical="top" indent="1"/>
      <protection locked="0"/>
    </xf>
    <xf numFmtId="0" fontId="3" fillId="0" borderId="42" xfId="0" applyFont="1" applyBorder="1" applyAlignment="1" applyProtection="1">
      <alignment horizontal="left" vertical="top" indent="1"/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0" fillId="2" borderId="6" xfId="0" applyFont="1" applyFill="1" applyBorder="1" applyAlignment="1">
      <alignment horizontal="distributed" indent="1"/>
    </xf>
    <xf numFmtId="0" fontId="10" fillId="2" borderId="10" xfId="0" applyFont="1" applyFill="1" applyBorder="1" applyAlignment="1">
      <alignment horizontal="distributed" indent="1"/>
    </xf>
    <xf numFmtId="0" fontId="10" fillId="2" borderId="47" xfId="0" applyFont="1" applyFill="1" applyBorder="1" applyAlignment="1">
      <alignment horizontal="distributed" indent="1"/>
    </xf>
    <xf numFmtId="0" fontId="10" fillId="2" borderId="20" xfId="0" applyFont="1" applyFill="1" applyBorder="1" applyAlignment="1">
      <alignment horizontal="distributed" vertical="center"/>
    </xf>
    <xf numFmtId="0" fontId="10" fillId="2" borderId="23" xfId="0" applyFont="1" applyFill="1" applyBorder="1" applyAlignment="1">
      <alignment horizontal="distributed" vertical="center"/>
    </xf>
    <xf numFmtId="0" fontId="10" fillId="2" borderId="35" xfId="0" applyFont="1" applyFill="1" applyBorder="1" applyAlignment="1">
      <alignment horizontal="distributed" vertical="center"/>
    </xf>
    <xf numFmtId="0" fontId="10" fillId="2" borderId="39" xfId="0" applyFont="1" applyFill="1" applyBorder="1" applyAlignment="1">
      <alignment horizontal="distributed" vertical="center"/>
    </xf>
    <xf numFmtId="0" fontId="10" fillId="2" borderId="7" xfId="0" applyFont="1" applyFill="1" applyBorder="1" applyAlignment="1">
      <alignment horizontal="distributed" indent="1"/>
    </xf>
    <xf numFmtId="0" fontId="10" fillId="2" borderId="11" xfId="0" applyFont="1" applyFill="1" applyBorder="1" applyAlignment="1">
      <alignment horizontal="distributed" indent="1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indent="2"/>
      <protection locked="0"/>
    </xf>
    <xf numFmtId="0" fontId="3" fillId="0" borderId="0" xfId="0" applyFont="1" applyAlignment="1" applyProtection="1">
      <alignment horizontal="left" vertical="center" indent="2"/>
      <protection locked="0"/>
    </xf>
    <xf numFmtId="0" fontId="3" fillId="0" borderId="24" xfId="0" applyFont="1" applyBorder="1" applyAlignment="1" applyProtection="1">
      <alignment horizontal="left" vertical="center" indent="2"/>
      <protection locked="0"/>
    </xf>
    <xf numFmtId="0" fontId="0" fillId="0" borderId="21" xfId="0" applyBorder="1" applyAlignment="1">
      <alignment horizontal="right" vertical="center"/>
    </xf>
    <xf numFmtId="193" fontId="3" fillId="0" borderId="21" xfId="0" applyNumberFormat="1" applyFont="1" applyBorder="1" applyAlignment="1" applyProtection="1">
      <alignment horizontal="left" vertical="center"/>
      <protection locked="0"/>
    </xf>
    <xf numFmtId="193" fontId="3" fillId="0" borderId="22" xfId="0" applyNumberFormat="1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 indent="1"/>
      <protection locked="0"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3" fillId="0" borderId="45" xfId="0" applyFont="1" applyBorder="1" applyAlignment="1" applyProtection="1">
      <alignment horizontal="left" vertical="center" indent="1"/>
      <protection locked="0"/>
    </xf>
    <xf numFmtId="0" fontId="0" fillId="0" borderId="48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top" wrapText="1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8" fontId="5" fillId="0" borderId="0" xfId="0" applyNumberFormat="1" applyFont="1" applyAlignment="1" applyProtection="1">
      <alignment horizontal="center" vertical="center"/>
      <protection locked="0"/>
    </xf>
    <xf numFmtId="178" fontId="5" fillId="0" borderId="24" xfId="0" applyNumberFormat="1" applyFont="1" applyBorder="1" applyAlignment="1" applyProtection="1">
      <alignment horizontal="center" vertical="center"/>
      <protection locked="0"/>
    </xf>
    <xf numFmtId="179" fontId="5" fillId="0" borderId="41" xfId="0" applyNumberFormat="1" applyFont="1" applyBorder="1" applyAlignment="1" applyProtection="1">
      <alignment horizontal="center" vertical="center"/>
      <protection locked="0"/>
    </xf>
    <xf numFmtId="179" fontId="5" fillId="0" borderId="42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left" vertical="center" indent="1"/>
      <protection locked="0"/>
    </xf>
    <xf numFmtId="0" fontId="3" fillId="0" borderId="37" xfId="0" applyFont="1" applyBorder="1" applyAlignment="1" applyProtection="1">
      <alignment horizontal="left" vertical="center" indent="1"/>
      <protection locked="0"/>
    </xf>
    <xf numFmtId="0" fontId="3" fillId="0" borderId="38" xfId="0" applyFont="1" applyBorder="1" applyAlignment="1" applyProtection="1">
      <alignment horizontal="left" vertical="center" indent="1"/>
      <protection locked="0"/>
    </xf>
    <xf numFmtId="0" fontId="3" fillId="0" borderId="40" xfId="0" applyFont="1" applyBorder="1" applyAlignment="1" applyProtection="1">
      <alignment horizontal="left" vertical="center" indent="1"/>
      <protection locked="0"/>
    </xf>
    <xf numFmtId="0" fontId="3" fillId="0" borderId="41" xfId="0" applyFont="1" applyBorder="1" applyAlignment="1" applyProtection="1">
      <alignment horizontal="left" vertical="center" indent="1"/>
      <protection locked="0"/>
    </xf>
    <xf numFmtId="0" fontId="3" fillId="0" borderId="42" xfId="0" applyFont="1" applyBorder="1" applyAlignment="1" applyProtection="1">
      <alignment horizontal="left" vertical="center" indent="1"/>
      <protection locked="0"/>
    </xf>
    <xf numFmtId="180" fontId="5" fillId="0" borderId="10" xfId="0" applyNumberFormat="1" applyFont="1" applyBorder="1" applyAlignment="1" applyProtection="1">
      <alignment horizontal="center" vertical="center"/>
      <protection locked="0"/>
    </xf>
    <xf numFmtId="180" fontId="5" fillId="0" borderId="45" xfId="0" applyNumberFormat="1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188" fontId="3" fillId="0" borderId="6" xfId="0" applyNumberFormat="1" applyFont="1" applyBorder="1" applyAlignment="1">
      <alignment horizontal="center"/>
    </xf>
    <xf numFmtId="188" fontId="3" fillId="0" borderId="47" xfId="0" applyNumberFormat="1" applyFont="1" applyBorder="1" applyAlignment="1">
      <alignment horizontal="center"/>
    </xf>
    <xf numFmtId="0" fontId="0" fillId="0" borderId="6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7" xfId="0" applyBorder="1" applyAlignment="1">
      <alignment horizontal="left"/>
    </xf>
    <xf numFmtId="6" fontId="0" fillId="0" borderId="64" xfId="1" applyNumberFormat="1" applyFont="1" applyBorder="1" applyAlignment="1" applyProtection="1">
      <alignment horizontal="right" indent="1"/>
    </xf>
    <xf numFmtId="6" fontId="0" fillId="0" borderId="47" xfId="1" applyNumberFormat="1" applyFont="1" applyBorder="1" applyAlignment="1" applyProtection="1">
      <alignment horizontal="right" indent="1"/>
    </xf>
    <xf numFmtId="6" fontId="0" fillId="0" borderId="14" xfId="0" applyNumberFormat="1" applyBorder="1" applyAlignment="1">
      <alignment horizontal="right" indent="1"/>
    </xf>
    <xf numFmtId="6" fontId="0" fillId="0" borderId="15" xfId="0" applyNumberFormat="1" applyBorder="1" applyAlignment="1">
      <alignment horizontal="right" indent="1"/>
    </xf>
    <xf numFmtId="188" fontId="3" fillId="0" borderId="7" xfId="0" applyNumberFormat="1" applyFont="1" applyBorder="1" applyAlignment="1">
      <alignment horizontal="center"/>
    </xf>
    <xf numFmtId="188" fontId="3" fillId="0" borderId="58" xfId="0" applyNumberFormat="1" applyFont="1" applyBorder="1" applyAlignment="1">
      <alignment horizontal="center"/>
    </xf>
    <xf numFmtId="0" fontId="0" fillId="0" borderId="5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8" xfId="0" applyBorder="1" applyAlignment="1">
      <alignment horizontal="left"/>
    </xf>
    <xf numFmtId="6" fontId="0" fillId="0" borderId="56" xfId="1" applyNumberFormat="1" applyFont="1" applyBorder="1" applyAlignment="1" applyProtection="1">
      <alignment horizontal="right" indent="1"/>
    </xf>
    <xf numFmtId="6" fontId="0" fillId="0" borderId="58" xfId="1" applyNumberFormat="1" applyFont="1" applyBorder="1" applyAlignment="1" applyProtection="1">
      <alignment horizontal="right" indent="1"/>
    </xf>
    <xf numFmtId="6" fontId="0" fillId="0" borderId="16" xfId="0" applyNumberFormat="1" applyBorder="1" applyAlignment="1">
      <alignment horizontal="right" indent="1"/>
    </xf>
    <xf numFmtId="6" fontId="0" fillId="0" borderId="17" xfId="0" applyNumberFormat="1" applyBorder="1" applyAlignment="1">
      <alignment horizontal="right" indent="1"/>
    </xf>
    <xf numFmtId="0" fontId="10" fillId="2" borderId="18" xfId="0" applyFont="1" applyFill="1" applyBorder="1" applyAlignment="1">
      <alignment horizontal="distributed" vertical="distributed" indent="2"/>
    </xf>
    <xf numFmtId="0" fontId="10" fillId="2" borderId="12" xfId="0" applyFont="1" applyFill="1" applyBorder="1" applyAlignment="1">
      <alignment horizontal="distributed" vertical="distributed" indent="2"/>
    </xf>
    <xf numFmtId="0" fontId="10" fillId="2" borderId="49" xfId="0" applyFont="1" applyFill="1" applyBorder="1" applyAlignment="1">
      <alignment horizontal="distributed" vertical="distributed" indent="2"/>
    </xf>
    <xf numFmtId="0" fontId="10" fillId="2" borderId="14" xfId="0" applyFont="1" applyFill="1" applyBorder="1" applyAlignment="1">
      <alignment horizontal="distributed" vertical="distributed" indent="2"/>
    </xf>
    <xf numFmtId="0" fontId="10" fillId="2" borderId="19" xfId="0" applyFont="1" applyFill="1" applyBorder="1" applyAlignment="1">
      <alignment horizontal="distributed" vertical="distributed" indent="2"/>
    </xf>
    <xf numFmtId="0" fontId="10" fillId="2" borderId="16" xfId="0" applyFont="1" applyFill="1" applyBorder="1" applyAlignment="1">
      <alignment horizontal="distributed" vertical="distributed" indent="2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9" fontId="0" fillId="0" borderId="14" xfId="0" applyNumberFormat="1" applyBorder="1" applyAlignment="1">
      <alignment horizontal="center" vertical="center" shrinkToFit="1"/>
    </xf>
    <xf numFmtId="189" fontId="0" fillId="0" borderId="15" xfId="0" applyNumberFormat="1" applyBorder="1" applyAlignment="1">
      <alignment horizontal="center" vertical="center" shrinkToFit="1"/>
    </xf>
    <xf numFmtId="6" fontId="19" fillId="0" borderId="16" xfId="0" applyNumberFormat="1" applyFont="1" applyBorder="1" applyAlignment="1" applyProtection="1">
      <alignment horizontal="right" vertical="center" indent="2"/>
      <protection hidden="1"/>
    </xf>
    <xf numFmtId="6" fontId="19" fillId="0" borderId="56" xfId="0" applyNumberFormat="1" applyFont="1" applyBorder="1" applyAlignment="1" applyProtection="1">
      <alignment horizontal="right" vertical="center" indent="2"/>
      <protection hidden="1"/>
    </xf>
    <xf numFmtId="190" fontId="3" fillId="0" borderId="58" xfId="0" applyNumberFormat="1" applyFont="1" applyBorder="1" applyAlignment="1" applyProtection="1">
      <alignment horizontal="center" vertical="center"/>
      <protection hidden="1"/>
    </xf>
    <xf numFmtId="190" fontId="3" fillId="0" borderId="16" xfId="0" applyNumberFormat="1" applyFont="1" applyBorder="1" applyAlignment="1" applyProtection="1">
      <alignment horizontal="center" vertical="center"/>
      <protection hidden="1"/>
    </xf>
    <xf numFmtId="190" fontId="3" fillId="0" borderId="17" xfId="0" applyNumberFormat="1" applyFont="1" applyBorder="1" applyAlignment="1" applyProtection="1">
      <alignment horizontal="center" vertical="center"/>
      <protection hidden="1"/>
    </xf>
    <xf numFmtId="192" fontId="0" fillId="0" borderId="14" xfId="1" applyNumberFormat="1" applyFont="1" applyBorder="1" applyAlignment="1">
      <alignment horizontal="center"/>
    </xf>
    <xf numFmtId="192" fontId="0" fillId="0" borderId="64" xfId="1" applyNumberFormat="1" applyFont="1" applyBorder="1" applyAlignment="1">
      <alignment horizontal="center"/>
    </xf>
    <xf numFmtId="184" fontId="0" fillId="0" borderId="0" xfId="0" applyNumberFormat="1" applyAlignment="1">
      <alignment horizontal="center"/>
    </xf>
    <xf numFmtId="6" fontId="0" fillId="0" borderId="64" xfId="0" applyNumberFormat="1" applyBorder="1" applyAlignment="1">
      <alignment horizontal="right" indent="1"/>
    </xf>
    <xf numFmtId="0" fontId="0" fillId="0" borderId="45" xfId="0" applyBorder="1" applyAlignment="1">
      <alignment horizontal="right" indent="1"/>
    </xf>
    <xf numFmtId="0" fontId="10" fillId="2" borderId="32" xfId="0" applyFont="1" applyFill="1" applyBorder="1" applyAlignment="1">
      <alignment horizontal="distributed" vertical="center" indent="1"/>
    </xf>
    <xf numFmtId="0" fontId="10" fillId="2" borderId="65" xfId="0" applyFont="1" applyFill="1" applyBorder="1" applyAlignment="1">
      <alignment horizontal="distributed" vertical="center" indent="1"/>
    </xf>
    <xf numFmtId="0" fontId="10" fillId="2" borderId="66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distributed" vertical="center" indent="2"/>
    </xf>
    <xf numFmtId="0" fontId="10" fillId="2" borderId="65" xfId="0" applyFont="1" applyFill="1" applyBorder="1" applyAlignment="1">
      <alignment horizontal="distributed" vertical="center" indent="2"/>
    </xf>
    <xf numFmtId="0" fontId="10" fillId="2" borderId="12" xfId="0" applyFont="1" applyFill="1" applyBorder="1" applyAlignment="1">
      <alignment horizontal="distributed" vertical="center" indent="2"/>
    </xf>
    <xf numFmtId="0" fontId="10" fillId="2" borderId="13" xfId="0" applyFont="1" applyFill="1" applyBorder="1" applyAlignment="1">
      <alignment horizontal="distributed" vertical="center" indent="2"/>
    </xf>
    <xf numFmtId="0" fontId="12" fillId="0" borderId="0" xfId="0" applyFont="1" applyAlignment="1">
      <alignment horizontal="distributed" vertical="top" indent="1"/>
    </xf>
    <xf numFmtId="0" fontId="10" fillId="2" borderId="12" xfId="0" applyFont="1" applyFill="1" applyBorder="1" applyAlignment="1">
      <alignment horizontal="distributed" vertical="center" indent="1"/>
    </xf>
    <xf numFmtId="0" fontId="10" fillId="2" borderId="50" xfId="0" applyFont="1" applyFill="1" applyBorder="1" applyAlignment="1">
      <alignment horizontal="distributed" vertical="center" indent="1"/>
    </xf>
    <xf numFmtId="0" fontId="10" fillId="2" borderId="51" xfId="0" applyFont="1" applyFill="1" applyBorder="1" applyAlignment="1">
      <alignment horizontal="distributed" vertical="center" indent="1"/>
    </xf>
    <xf numFmtId="192" fontId="0" fillId="0" borderId="16" xfId="1" applyNumberFormat="1" applyFont="1" applyBorder="1" applyAlignment="1">
      <alignment horizontal="center"/>
    </xf>
    <xf numFmtId="192" fontId="0" fillId="0" borderId="56" xfId="1" applyNumberFormat="1" applyFont="1" applyBorder="1" applyAlignment="1">
      <alignment horizontal="center"/>
    </xf>
    <xf numFmtId="0" fontId="0" fillId="0" borderId="64" xfId="0" applyBorder="1" applyAlignment="1" applyProtection="1">
      <alignment horizontal="left" shrinkToFit="1"/>
      <protection locked="0"/>
    </xf>
    <xf numFmtId="0" fontId="0" fillId="0" borderId="10" xfId="0" applyBorder="1" applyAlignment="1" applyProtection="1">
      <alignment horizontal="left" shrinkToFit="1"/>
      <protection locked="0"/>
    </xf>
    <xf numFmtId="0" fontId="0" fillId="0" borderId="47" xfId="0" applyBorder="1" applyAlignment="1" applyProtection="1">
      <alignment horizontal="left" shrinkToFit="1"/>
      <protection locked="0"/>
    </xf>
    <xf numFmtId="0" fontId="10" fillId="2" borderId="12" xfId="0" applyFont="1" applyFill="1" applyBorder="1" applyAlignment="1">
      <alignment horizontal="center" vertical="center"/>
    </xf>
    <xf numFmtId="0" fontId="0" fillId="0" borderId="56" xfId="0" applyBorder="1" applyAlignment="1" applyProtection="1">
      <alignment horizontal="left" shrinkToFit="1"/>
      <protection locked="0"/>
    </xf>
    <xf numFmtId="0" fontId="0" fillId="0" borderId="11" xfId="0" applyBorder="1" applyAlignment="1" applyProtection="1">
      <alignment horizontal="left" shrinkToFit="1"/>
      <protection locked="0"/>
    </xf>
    <xf numFmtId="0" fontId="0" fillId="0" borderId="58" xfId="0" applyBorder="1" applyAlignment="1" applyProtection="1">
      <alignment horizontal="left" shrinkToFit="1"/>
      <protection locked="0"/>
    </xf>
    <xf numFmtId="191" fontId="16" fillId="0" borderId="67" xfId="0" applyNumberFormat="1" applyFont="1" applyBorder="1" applyAlignment="1">
      <alignment horizontal="right" indent="6"/>
    </xf>
    <xf numFmtId="0" fontId="10" fillId="2" borderId="61" xfId="0" applyFont="1" applyFill="1" applyBorder="1" applyAlignment="1">
      <alignment horizontal="distributed" vertical="center" indent="2"/>
    </xf>
    <xf numFmtId="0" fontId="10" fillId="2" borderId="41" xfId="0" applyFont="1" applyFill="1" applyBorder="1" applyAlignment="1">
      <alignment horizontal="distributed" vertical="center" indent="2"/>
    </xf>
    <xf numFmtId="0" fontId="10" fillId="2" borderId="54" xfId="0" applyFont="1" applyFill="1" applyBorder="1" applyAlignment="1">
      <alignment horizontal="distributed" vertical="center" indent="2"/>
    </xf>
    <xf numFmtId="186" fontId="3" fillId="0" borderId="63" xfId="0" applyNumberFormat="1" applyFont="1" applyBorder="1" applyAlignment="1" applyProtection="1">
      <alignment horizontal="center" vertical="center" wrapText="1"/>
      <protection locked="0"/>
    </xf>
    <xf numFmtId="186" fontId="3" fillId="0" borderId="41" xfId="0" applyNumberFormat="1" applyFont="1" applyBorder="1" applyAlignment="1" applyProtection="1">
      <alignment horizontal="center" vertical="center" wrapText="1"/>
      <protection locked="0"/>
    </xf>
    <xf numFmtId="186" fontId="3" fillId="0" borderId="42" xfId="0" applyNumberFormat="1" applyFont="1" applyBorder="1" applyAlignment="1" applyProtection="1">
      <alignment horizontal="center" vertical="center" wrapText="1"/>
      <protection locked="0"/>
    </xf>
    <xf numFmtId="0" fontId="10" fillId="2" borderId="60" xfId="0" applyFont="1" applyFill="1" applyBorder="1" applyAlignment="1">
      <alignment horizontal="distributed" vertical="center" indent="2"/>
    </xf>
    <xf numFmtId="0" fontId="10" fillId="2" borderId="37" xfId="0" applyFont="1" applyFill="1" applyBorder="1" applyAlignment="1">
      <alignment horizontal="distributed" vertical="center" indent="2"/>
    </xf>
    <xf numFmtId="0" fontId="10" fillId="2" borderId="53" xfId="0" applyFont="1" applyFill="1" applyBorder="1" applyAlignment="1">
      <alignment horizontal="distributed" vertical="center" indent="2"/>
    </xf>
    <xf numFmtId="0" fontId="0" fillId="0" borderId="62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10" fillId="2" borderId="7" xfId="0" applyFont="1" applyFill="1" applyBorder="1" applyAlignment="1">
      <alignment horizontal="distributed" vertical="center" indent="2"/>
    </xf>
    <xf numFmtId="0" fontId="10" fillId="2" borderId="11" xfId="0" applyFont="1" applyFill="1" applyBorder="1" applyAlignment="1">
      <alignment horizontal="distributed" vertical="center" indent="2"/>
    </xf>
    <xf numFmtId="0" fontId="10" fillId="2" borderId="58" xfId="0" applyFont="1" applyFill="1" applyBorder="1" applyAlignment="1">
      <alignment horizontal="distributed" vertical="center" indent="2"/>
    </xf>
    <xf numFmtId="6" fontId="3" fillId="0" borderId="56" xfId="0" applyNumberFormat="1" applyFont="1" applyBorder="1" applyAlignment="1" applyProtection="1">
      <alignment horizontal="right" vertical="center" indent="7"/>
      <protection hidden="1"/>
    </xf>
    <xf numFmtId="6" fontId="3" fillId="0" borderId="11" xfId="0" applyNumberFormat="1" applyFont="1" applyBorder="1" applyAlignment="1" applyProtection="1">
      <alignment horizontal="right" vertical="center" indent="7"/>
      <protection hidden="1"/>
    </xf>
    <xf numFmtId="0" fontId="12" fillId="0" borderId="0" xfId="0" applyFont="1" applyAlignment="1">
      <alignment horizontal="distributed" vertical="top" indent="2"/>
    </xf>
    <xf numFmtId="184" fontId="0" fillId="0" borderId="26" xfId="0" applyNumberFormat="1" applyBorder="1" applyAlignment="1">
      <alignment horizontal="center"/>
    </xf>
    <xf numFmtId="0" fontId="10" fillId="2" borderId="59" xfId="0" applyFont="1" applyFill="1" applyBorder="1" applyAlignment="1">
      <alignment horizontal="distributed" vertical="center" indent="2"/>
    </xf>
    <xf numFmtId="0" fontId="10" fillId="2" borderId="51" xfId="0" applyFont="1" applyFill="1" applyBorder="1" applyAlignment="1">
      <alignment horizontal="distributed" vertical="center" indent="2"/>
    </xf>
    <xf numFmtId="0" fontId="10" fillId="2" borderId="52" xfId="0" applyFont="1" applyFill="1" applyBorder="1" applyAlignment="1">
      <alignment horizontal="distributed" vertical="center" indent="2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6" xfId="0" applyNumberFormat="1" applyBorder="1" applyAlignment="1" applyProtection="1">
      <alignment shrinkToFit="1"/>
      <protection locked="0"/>
    </xf>
  </cellXfs>
  <cellStyles count="2">
    <cellStyle name="桁区切り" xfId="1" builtinId="6"/>
    <cellStyle name="標準" xfId="0" builtinId="0"/>
  </cellStyles>
  <dxfs count="23">
    <dxf>
      <font>
        <color rgb="FFFF0000"/>
      </font>
    </dxf>
    <dxf>
      <font>
        <color rgb="FFFF0000"/>
      </font>
    </dxf>
    <dxf>
      <numFmt numFmtId="3" formatCode="#,##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0D60B3"/>
      <color rgb="FF0871C8"/>
      <color rgb="FF9BD0FB"/>
      <color rgb="FF61B4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510540</xdr:colOff>
      <xdr:row>6</xdr:row>
      <xdr:rowOff>0</xdr:rowOff>
    </xdr:from>
    <xdr:to>
      <xdr:col>11</xdr:col>
      <xdr:colOff>82260</xdr:colOff>
      <xdr:row>7</xdr:row>
      <xdr:rowOff>22860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DBB3C25-E6E5-4849-B5AE-248EEA7FA01D}"/>
            </a:ext>
          </a:extLst>
        </xdr:cNvPr>
        <xdr:cNvSpPr>
          <a:spLocks noChangeAspect="1"/>
        </xdr:cNvSpPr>
      </xdr:nvSpPr>
      <xdr:spPr bwMode="auto">
        <a:xfrm>
          <a:off x="9464040" y="2209800"/>
          <a:ext cx="288000" cy="28956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0" tIns="0" rIns="0" bIns="0" rtlCol="0" anchor="ctr" anchorCtr="1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205740</xdr:colOff>
      <xdr:row>3</xdr:row>
      <xdr:rowOff>15240</xdr:rowOff>
    </xdr:from>
    <xdr:to>
      <xdr:col>10</xdr:col>
      <xdr:colOff>187380</xdr:colOff>
      <xdr:row>5</xdr:row>
      <xdr:rowOff>106680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D1B1B4EC-3666-48B7-BAAB-37DEF905E613}"/>
            </a:ext>
          </a:extLst>
        </xdr:cNvPr>
        <xdr:cNvGrpSpPr/>
      </xdr:nvGrpSpPr>
      <xdr:grpSpPr>
        <a:xfrm>
          <a:off x="6964680" y="937260"/>
          <a:ext cx="1939980" cy="609600"/>
          <a:chOff x="4716780" y="1005840"/>
          <a:chExt cx="1734240" cy="576000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148BDF6C-1AC3-4899-B028-14A238BC9A50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EE104297-DF06-42AA-974A-CB5B4410932F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DD9B1114-8725-45E4-B69B-1FB2478FFE07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205740</xdr:colOff>
      <xdr:row>29</xdr:row>
      <xdr:rowOff>15240</xdr:rowOff>
    </xdr:from>
    <xdr:to>
      <xdr:col>10</xdr:col>
      <xdr:colOff>187380</xdr:colOff>
      <xdr:row>31</xdr:row>
      <xdr:rowOff>106680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AE8A05DB-D8CC-4360-AB70-317AE13CCD36}"/>
            </a:ext>
          </a:extLst>
        </xdr:cNvPr>
        <xdr:cNvGrpSpPr/>
      </xdr:nvGrpSpPr>
      <xdr:grpSpPr>
        <a:xfrm>
          <a:off x="6964680" y="7993380"/>
          <a:ext cx="1939980" cy="609600"/>
          <a:chOff x="4716780" y="1005840"/>
          <a:chExt cx="1734240" cy="576000"/>
        </a:xfrm>
      </xdr:grpSpPr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9890DD84-1B90-4FBC-A2C0-AAAF587FAD28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3E99EADD-1925-4148-BB29-46E0CE2CBBF2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63854273-65BA-42DF-8614-CB31D3802C3D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205740</xdr:colOff>
      <xdr:row>55</xdr:row>
      <xdr:rowOff>15240</xdr:rowOff>
    </xdr:from>
    <xdr:to>
      <xdr:col>10</xdr:col>
      <xdr:colOff>187380</xdr:colOff>
      <xdr:row>57</xdr:row>
      <xdr:rowOff>106680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AD29AC2A-A05A-49D2-8C5D-EB64DE056B0D}"/>
            </a:ext>
          </a:extLst>
        </xdr:cNvPr>
        <xdr:cNvGrpSpPr/>
      </xdr:nvGrpSpPr>
      <xdr:grpSpPr>
        <a:xfrm>
          <a:off x="6964680" y="15049500"/>
          <a:ext cx="1939980" cy="609600"/>
          <a:chOff x="4716780" y="1005840"/>
          <a:chExt cx="1734240" cy="576000"/>
        </a:xfrm>
      </xdr:grpSpPr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CFD5BC0-8CFE-4C8D-9961-91903317A4BC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6CC9B9EE-930A-4991-887C-37B0FE7BA4AB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99959E1C-3C93-49FC-B57A-CF7C3666FDAC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205740</xdr:colOff>
      <xdr:row>81</xdr:row>
      <xdr:rowOff>15240</xdr:rowOff>
    </xdr:from>
    <xdr:to>
      <xdr:col>10</xdr:col>
      <xdr:colOff>187380</xdr:colOff>
      <xdr:row>83</xdr:row>
      <xdr:rowOff>106680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42D988FA-6CA4-4F35-A476-A3FC24065191}"/>
            </a:ext>
          </a:extLst>
        </xdr:cNvPr>
        <xdr:cNvGrpSpPr/>
      </xdr:nvGrpSpPr>
      <xdr:grpSpPr>
        <a:xfrm>
          <a:off x="6964680" y="22105620"/>
          <a:ext cx="1939980" cy="609600"/>
          <a:chOff x="4716780" y="1005840"/>
          <a:chExt cx="1734240" cy="576000"/>
        </a:xfrm>
      </xdr:grpSpPr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32ED545E-DCA9-43E0-A480-E96B652C5DB3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7CAF7912-2C5C-4E00-A5C2-E86DA1065C2F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39AE6DEC-8854-43FE-A5CE-FFA62127DE19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205740</xdr:colOff>
      <xdr:row>107</xdr:row>
      <xdr:rowOff>15240</xdr:rowOff>
    </xdr:from>
    <xdr:to>
      <xdr:col>10</xdr:col>
      <xdr:colOff>187380</xdr:colOff>
      <xdr:row>109</xdr:row>
      <xdr:rowOff>106680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2B9BB85B-7EE6-4028-9A3E-27012479B80D}"/>
            </a:ext>
          </a:extLst>
        </xdr:cNvPr>
        <xdr:cNvGrpSpPr/>
      </xdr:nvGrpSpPr>
      <xdr:grpSpPr>
        <a:xfrm>
          <a:off x="6964680" y="29161740"/>
          <a:ext cx="1939980" cy="609600"/>
          <a:chOff x="4716780" y="1005840"/>
          <a:chExt cx="1734240" cy="576000"/>
        </a:xfrm>
      </xdr:grpSpPr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DF9800F2-4A94-4529-8366-955BBD3AE9CE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7E4F9E74-1D65-44CE-A62C-E93361A1A497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7A71DD47-8A69-497C-A377-6EF4721E67DD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205740</xdr:colOff>
      <xdr:row>133</xdr:row>
      <xdr:rowOff>15240</xdr:rowOff>
    </xdr:from>
    <xdr:to>
      <xdr:col>10</xdr:col>
      <xdr:colOff>187380</xdr:colOff>
      <xdr:row>135</xdr:row>
      <xdr:rowOff>106680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87A20772-3F7D-4569-85B9-F1A116140B7B}"/>
            </a:ext>
          </a:extLst>
        </xdr:cNvPr>
        <xdr:cNvGrpSpPr/>
      </xdr:nvGrpSpPr>
      <xdr:grpSpPr>
        <a:xfrm>
          <a:off x="6964680" y="36217860"/>
          <a:ext cx="1939980" cy="609600"/>
          <a:chOff x="4716780" y="1005840"/>
          <a:chExt cx="1734240" cy="576000"/>
        </a:xfrm>
      </xdr:grpSpPr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E6EC3A38-42BD-4ADD-9B4A-30BB68CED7DC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6" name="正方形/長方形 25">
            <a:extLst>
              <a:ext uri="{FF2B5EF4-FFF2-40B4-BE49-F238E27FC236}">
                <a16:creationId xmlns:a16="http://schemas.microsoft.com/office/drawing/2014/main" id="{7A7620F8-27FC-4993-90EE-098E4B34CFC0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7" name="正方形/長方形 26">
            <a:extLst>
              <a:ext uri="{FF2B5EF4-FFF2-40B4-BE49-F238E27FC236}">
                <a16:creationId xmlns:a16="http://schemas.microsoft.com/office/drawing/2014/main" id="{10FDD5BC-40B4-46CF-B3F9-91B73C9A8A88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205740</xdr:colOff>
      <xdr:row>159</xdr:row>
      <xdr:rowOff>15240</xdr:rowOff>
    </xdr:from>
    <xdr:to>
      <xdr:col>10</xdr:col>
      <xdr:colOff>187380</xdr:colOff>
      <xdr:row>161</xdr:row>
      <xdr:rowOff>106680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8C8B6FB1-6D54-4B06-B40E-D0DBC7F85EF9}"/>
            </a:ext>
          </a:extLst>
        </xdr:cNvPr>
        <xdr:cNvGrpSpPr/>
      </xdr:nvGrpSpPr>
      <xdr:grpSpPr>
        <a:xfrm>
          <a:off x="6964680" y="43273980"/>
          <a:ext cx="1939980" cy="609600"/>
          <a:chOff x="4716780" y="1005840"/>
          <a:chExt cx="1734240" cy="576000"/>
        </a:xfrm>
      </xdr:grpSpPr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429D776C-0FF6-435B-9AC3-42E6F822B145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正方形/長方形 29">
            <a:extLst>
              <a:ext uri="{FF2B5EF4-FFF2-40B4-BE49-F238E27FC236}">
                <a16:creationId xmlns:a16="http://schemas.microsoft.com/office/drawing/2014/main" id="{FEAAC5AD-0A53-4A1B-8F98-EF181DD0D899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id="{BC39A50E-BC8F-459B-B972-415BBB8E6CDC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205740</xdr:colOff>
      <xdr:row>185</xdr:row>
      <xdr:rowOff>15240</xdr:rowOff>
    </xdr:from>
    <xdr:to>
      <xdr:col>10</xdr:col>
      <xdr:colOff>187380</xdr:colOff>
      <xdr:row>187</xdr:row>
      <xdr:rowOff>106680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5C007A82-0F4B-4D8D-B305-9E2FCB14B0D6}"/>
            </a:ext>
          </a:extLst>
        </xdr:cNvPr>
        <xdr:cNvGrpSpPr/>
      </xdr:nvGrpSpPr>
      <xdr:grpSpPr>
        <a:xfrm>
          <a:off x="6964680" y="50330100"/>
          <a:ext cx="1939980" cy="609600"/>
          <a:chOff x="4716780" y="1005840"/>
          <a:chExt cx="1734240" cy="576000"/>
        </a:xfrm>
      </xdr:grpSpPr>
      <xdr:sp macro="" textlink="">
        <xdr:nvSpPr>
          <xdr:cNvPr id="33" name="正方形/長方形 32">
            <a:extLst>
              <a:ext uri="{FF2B5EF4-FFF2-40B4-BE49-F238E27FC236}">
                <a16:creationId xmlns:a16="http://schemas.microsoft.com/office/drawing/2014/main" id="{E7622A40-DD2E-48E8-A9CC-0AE08F08A9E7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99E80E29-499C-456A-B3EC-A96FDD87DDCC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5" name="正方形/長方形 34">
            <a:extLst>
              <a:ext uri="{FF2B5EF4-FFF2-40B4-BE49-F238E27FC236}">
                <a16:creationId xmlns:a16="http://schemas.microsoft.com/office/drawing/2014/main" id="{B1F190FB-C707-486F-AD67-865260CFE8A5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205740</xdr:colOff>
      <xdr:row>211</xdr:row>
      <xdr:rowOff>15240</xdr:rowOff>
    </xdr:from>
    <xdr:to>
      <xdr:col>10</xdr:col>
      <xdr:colOff>187380</xdr:colOff>
      <xdr:row>213</xdr:row>
      <xdr:rowOff>106680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29598C1D-AD1C-447B-AE11-97FDEA9054F6}"/>
            </a:ext>
          </a:extLst>
        </xdr:cNvPr>
        <xdr:cNvGrpSpPr/>
      </xdr:nvGrpSpPr>
      <xdr:grpSpPr>
        <a:xfrm>
          <a:off x="6964680" y="57386220"/>
          <a:ext cx="1939980" cy="609600"/>
          <a:chOff x="4716780" y="1005840"/>
          <a:chExt cx="1734240" cy="576000"/>
        </a:xfrm>
      </xdr:grpSpPr>
      <xdr:sp macro="" textlink="">
        <xdr:nvSpPr>
          <xdr:cNvPr id="37" name="正方形/長方形 36">
            <a:extLst>
              <a:ext uri="{FF2B5EF4-FFF2-40B4-BE49-F238E27FC236}">
                <a16:creationId xmlns:a16="http://schemas.microsoft.com/office/drawing/2014/main" id="{5979638B-9456-4673-9129-83669F1B47C5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8" name="正方形/長方形 37">
            <a:extLst>
              <a:ext uri="{FF2B5EF4-FFF2-40B4-BE49-F238E27FC236}">
                <a16:creationId xmlns:a16="http://schemas.microsoft.com/office/drawing/2014/main" id="{7C93ABED-0454-418F-8B4C-74D6E59711BF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正方形/長方形 38">
            <a:extLst>
              <a:ext uri="{FF2B5EF4-FFF2-40B4-BE49-F238E27FC236}">
                <a16:creationId xmlns:a16="http://schemas.microsoft.com/office/drawing/2014/main" id="{41C2AE50-B357-44CE-A798-7F70E950CB38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205740</xdr:colOff>
      <xdr:row>237</xdr:row>
      <xdr:rowOff>15240</xdr:rowOff>
    </xdr:from>
    <xdr:to>
      <xdr:col>10</xdr:col>
      <xdr:colOff>187380</xdr:colOff>
      <xdr:row>239</xdr:row>
      <xdr:rowOff>106680</xdr:rowOff>
    </xdr:to>
    <xdr:grpSp>
      <xdr:nvGrpSpPr>
        <xdr:cNvPr id="40" name="グループ化 39">
          <a:extLst>
            <a:ext uri="{FF2B5EF4-FFF2-40B4-BE49-F238E27FC236}">
              <a16:creationId xmlns:a16="http://schemas.microsoft.com/office/drawing/2014/main" id="{AF0EEE18-F690-4F3D-80A7-71478092ACA1}"/>
            </a:ext>
          </a:extLst>
        </xdr:cNvPr>
        <xdr:cNvGrpSpPr/>
      </xdr:nvGrpSpPr>
      <xdr:grpSpPr>
        <a:xfrm>
          <a:off x="6964680" y="64442340"/>
          <a:ext cx="1939980" cy="609600"/>
          <a:chOff x="4716780" y="1005840"/>
          <a:chExt cx="1734240" cy="576000"/>
        </a:xfrm>
      </xdr:grpSpPr>
      <xdr:sp macro="" textlink="">
        <xdr:nvSpPr>
          <xdr:cNvPr id="41" name="正方形/長方形 40">
            <a:extLst>
              <a:ext uri="{FF2B5EF4-FFF2-40B4-BE49-F238E27FC236}">
                <a16:creationId xmlns:a16="http://schemas.microsoft.com/office/drawing/2014/main" id="{5C6DB545-A0DF-4909-AF02-4A6297464909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2" name="正方形/長方形 41">
            <a:extLst>
              <a:ext uri="{FF2B5EF4-FFF2-40B4-BE49-F238E27FC236}">
                <a16:creationId xmlns:a16="http://schemas.microsoft.com/office/drawing/2014/main" id="{3D18FE56-BFAB-496B-BB5B-F2C3DA1560DF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" name="正方形/長方形 42">
            <a:extLst>
              <a:ext uri="{FF2B5EF4-FFF2-40B4-BE49-F238E27FC236}">
                <a16:creationId xmlns:a16="http://schemas.microsoft.com/office/drawing/2014/main" id="{A2A7DA34-5793-49B6-93A3-5B4C3471DFFF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205740</xdr:colOff>
      <xdr:row>263</xdr:row>
      <xdr:rowOff>15240</xdr:rowOff>
    </xdr:from>
    <xdr:to>
      <xdr:col>10</xdr:col>
      <xdr:colOff>187380</xdr:colOff>
      <xdr:row>265</xdr:row>
      <xdr:rowOff>106680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1E534926-C0C6-486B-AA13-57FF0FECC7F3}"/>
            </a:ext>
          </a:extLst>
        </xdr:cNvPr>
        <xdr:cNvGrpSpPr/>
      </xdr:nvGrpSpPr>
      <xdr:grpSpPr>
        <a:xfrm>
          <a:off x="6964680" y="71498460"/>
          <a:ext cx="1939980" cy="609600"/>
          <a:chOff x="4716780" y="1005840"/>
          <a:chExt cx="1734240" cy="576000"/>
        </a:xfrm>
      </xdr:grpSpPr>
      <xdr:sp macro="" textlink="">
        <xdr:nvSpPr>
          <xdr:cNvPr id="45" name="正方形/長方形 44">
            <a:extLst>
              <a:ext uri="{FF2B5EF4-FFF2-40B4-BE49-F238E27FC236}">
                <a16:creationId xmlns:a16="http://schemas.microsoft.com/office/drawing/2014/main" id="{7DA0BACA-EF62-4EA8-90C2-285131E264C1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6" name="正方形/長方形 45">
            <a:extLst>
              <a:ext uri="{FF2B5EF4-FFF2-40B4-BE49-F238E27FC236}">
                <a16:creationId xmlns:a16="http://schemas.microsoft.com/office/drawing/2014/main" id="{1DA69911-D7B3-460D-A68A-907BA2D4B7B9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7" name="正方形/長方形 46">
            <a:extLst>
              <a:ext uri="{FF2B5EF4-FFF2-40B4-BE49-F238E27FC236}">
                <a16:creationId xmlns:a16="http://schemas.microsoft.com/office/drawing/2014/main" id="{71003B64-7AC1-45FA-96C1-5AB49919D8CD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205740</xdr:colOff>
      <xdr:row>289</xdr:row>
      <xdr:rowOff>15240</xdr:rowOff>
    </xdr:from>
    <xdr:to>
      <xdr:col>10</xdr:col>
      <xdr:colOff>187380</xdr:colOff>
      <xdr:row>291</xdr:row>
      <xdr:rowOff>106680</xdr:rowOff>
    </xdr:to>
    <xdr:grpSp>
      <xdr:nvGrpSpPr>
        <xdr:cNvPr id="48" name="グループ化 47">
          <a:extLst>
            <a:ext uri="{FF2B5EF4-FFF2-40B4-BE49-F238E27FC236}">
              <a16:creationId xmlns:a16="http://schemas.microsoft.com/office/drawing/2014/main" id="{ACFAACF3-11E0-47B5-8F62-44B55FFB517D}"/>
            </a:ext>
          </a:extLst>
        </xdr:cNvPr>
        <xdr:cNvGrpSpPr/>
      </xdr:nvGrpSpPr>
      <xdr:grpSpPr>
        <a:xfrm>
          <a:off x="6964680" y="78554580"/>
          <a:ext cx="1939980" cy="609600"/>
          <a:chOff x="4716780" y="1005840"/>
          <a:chExt cx="1734240" cy="576000"/>
        </a:xfrm>
      </xdr:grpSpPr>
      <xdr:sp macro="" textlink="">
        <xdr:nvSpPr>
          <xdr:cNvPr id="49" name="正方形/長方形 48">
            <a:extLst>
              <a:ext uri="{FF2B5EF4-FFF2-40B4-BE49-F238E27FC236}">
                <a16:creationId xmlns:a16="http://schemas.microsoft.com/office/drawing/2014/main" id="{FFE48014-B780-46EE-9298-DF674A989C16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0" name="正方形/長方形 49">
            <a:extLst>
              <a:ext uri="{FF2B5EF4-FFF2-40B4-BE49-F238E27FC236}">
                <a16:creationId xmlns:a16="http://schemas.microsoft.com/office/drawing/2014/main" id="{9053564D-3062-4F38-AD68-E8215862AE12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1" name="正方形/長方形 50">
            <a:extLst>
              <a:ext uri="{FF2B5EF4-FFF2-40B4-BE49-F238E27FC236}">
                <a16:creationId xmlns:a16="http://schemas.microsoft.com/office/drawing/2014/main" id="{CF2A8FC0-9B45-413F-994A-5101409F6840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205740</xdr:colOff>
      <xdr:row>315</xdr:row>
      <xdr:rowOff>15240</xdr:rowOff>
    </xdr:from>
    <xdr:to>
      <xdr:col>10</xdr:col>
      <xdr:colOff>187380</xdr:colOff>
      <xdr:row>317</xdr:row>
      <xdr:rowOff>106680</xdr:rowOff>
    </xdr:to>
    <xdr:grpSp>
      <xdr:nvGrpSpPr>
        <xdr:cNvPr id="52" name="グループ化 51">
          <a:extLst>
            <a:ext uri="{FF2B5EF4-FFF2-40B4-BE49-F238E27FC236}">
              <a16:creationId xmlns:a16="http://schemas.microsoft.com/office/drawing/2014/main" id="{07AD5A8C-FEBD-4A73-AC98-CF3AEAF81A47}"/>
            </a:ext>
          </a:extLst>
        </xdr:cNvPr>
        <xdr:cNvGrpSpPr/>
      </xdr:nvGrpSpPr>
      <xdr:grpSpPr>
        <a:xfrm>
          <a:off x="6964680" y="85610700"/>
          <a:ext cx="1939980" cy="609600"/>
          <a:chOff x="4716780" y="1005840"/>
          <a:chExt cx="1734240" cy="576000"/>
        </a:xfrm>
      </xdr:grpSpPr>
      <xdr:sp macro="" textlink="">
        <xdr:nvSpPr>
          <xdr:cNvPr id="53" name="正方形/長方形 52">
            <a:extLst>
              <a:ext uri="{FF2B5EF4-FFF2-40B4-BE49-F238E27FC236}">
                <a16:creationId xmlns:a16="http://schemas.microsoft.com/office/drawing/2014/main" id="{935FCF0A-D29B-4CB9-A1FE-15D7B6362E69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4" name="正方形/長方形 53">
            <a:extLst>
              <a:ext uri="{FF2B5EF4-FFF2-40B4-BE49-F238E27FC236}">
                <a16:creationId xmlns:a16="http://schemas.microsoft.com/office/drawing/2014/main" id="{29F2CECC-9063-4513-BBA1-16C53B327A04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5" name="正方形/長方形 54">
            <a:extLst>
              <a:ext uri="{FF2B5EF4-FFF2-40B4-BE49-F238E27FC236}">
                <a16:creationId xmlns:a16="http://schemas.microsoft.com/office/drawing/2014/main" id="{49AFFE1D-961C-42AD-985C-1BD6650BD6CA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205740</xdr:colOff>
      <xdr:row>341</xdr:row>
      <xdr:rowOff>15240</xdr:rowOff>
    </xdr:from>
    <xdr:to>
      <xdr:col>10</xdr:col>
      <xdr:colOff>187380</xdr:colOff>
      <xdr:row>343</xdr:row>
      <xdr:rowOff>106680</xdr:rowOff>
    </xdr:to>
    <xdr:grpSp>
      <xdr:nvGrpSpPr>
        <xdr:cNvPr id="56" name="グループ化 55">
          <a:extLst>
            <a:ext uri="{FF2B5EF4-FFF2-40B4-BE49-F238E27FC236}">
              <a16:creationId xmlns:a16="http://schemas.microsoft.com/office/drawing/2014/main" id="{5A6270C1-BBE4-4D42-A875-D60B50EFA1FC}"/>
            </a:ext>
          </a:extLst>
        </xdr:cNvPr>
        <xdr:cNvGrpSpPr/>
      </xdr:nvGrpSpPr>
      <xdr:grpSpPr>
        <a:xfrm>
          <a:off x="6964680" y="92666820"/>
          <a:ext cx="1939980" cy="609600"/>
          <a:chOff x="4716780" y="1005840"/>
          <a:chExt cx="1734240" cy="576000"/>
        </a:xfrm>
      </xdr:grpSpPr>
      <xdr:sp macro="" textlink="">
        <xdr:nvSpPr>
          <xdr:cNvPr id="57" name="正方形/長方形 56">
            <a:extLst>
              <a:ext uri="{FF2B5EF4-FFF2-40B4-BE49-F238E27FC236}">
                <a16:creationId xmlns:a16="http://schemas.microsoft.com/office/drawing/2014/main" id="{A6DF0211-3181-40F9-89C5-F898C1B2971A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8" name="正方形/長方形 57">
            <a:extLst>
              <a:ext uri="{FF2B5EF4-FFF2-40B4-BE49-F238E27FC236}">
                <a16:creationId xmlns:a16="http://schemas.microsoft.com/office/drawing/2014/main" id="{3B654633-686E-48CD-9EF2-1497A6836060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9" name="正方形/長方形 58">
            <a:extLst>
              <a:ext uri="{FF2B5EF4-FFF2-40B4-BE49-F238E27FC236}">
                <a16:creationId xmlns:a16="http://schemas.microsoft.com/office/drawing/2014/main" id="{39EF1760-6C4A-4C76-BF50-08F5D1EACF14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205740</xdr:colOff>
      <xdr:row>367</xdr:row>
      <xdr:rowOff>15240</xdr:rowOff>
    </xdr:from>
    <xdr:to>
      <xdr:col>10</xdr:col>
      <xdr:colOff>187380</xdr:colOff>
      <xdr:row>369</xdr:row>
      <xdr:rowOff>106680</xdr:rowOff>
    </xdr:to>
    <xdr:grpSp>
      <xdr:nvGrpSpPr>
        <xdr:cNvPr id="60" name="グループ化 59">
          <a:extLst>
            <a:ext uri="{FF2B5EF4-FFF2-40B4-BE49-F238E27FC236}">
              <a16:creationId xmlns:a16="http://schemas.microsoft.com/office/drawing/2014/main" id="{09797A06-D72A-45B4-BA40-324C662179BC}"/>
            </a:ext>
          </a:extLst>
        </xdr:cNvPr>
        <xdr:cNvGrpSpPr/>
      </xdr:nvGrpSpPr>
      <xdr:grpSpPr>
        <a:xfrm>
          <a:off x="6964680" y="99722940"/>
          <a:ext cx="1939980" cy="609600"/>
          <a:chOff x="4716780" y="1005840"/>
          <a:chExt cx="1734240" cy="576000"/>
        </a:xfrm>
      </xdr:grpSpPr>
      <xdr:sp macro="" textlink="">
        <xdr:nvSpPr>
          <xdr:cNvPr id="61" name="正方形/長方形 60">
            <a:extLst>
              <a:ext uri="{FF2B5EF4-FFF2-40B4-BE49-F238E27FC236}">
                <a16:creationId xmlns:a16="http://schemas.microsoft.com/office/drawing/2014/main" id="{19F7EBFB-574B-4C42-B612-2BB6D65B7FBD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2" name="正方形/長方形 61">
            <a:extLst>
              <a:ext uri="{FF2B5EF4-FFF2-40B4-BE49-F238E27FC236}">
                <a16:creationId xmlns:a16="http://schemas.microsoft.com/office/drawing/2014/main" id="{77A31E4D-AD0A-4707-A3D8-82B8F6DEF126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3" name="正方形/長方形 62">
            <a:extLst>
              <a:ext uri="{FF2B5EF4-FFF2-40B4-BE49-F238E27FC236}">
                <a16:creationId xmlns:a16="http://schemas.microsoft.com/office/drawing/2014/main" id="{FFF5B03D-55E6-46F5-9DD2-81BDE5ED22A7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205740</xdr:colOff>
      <xdr:row>393</xdr:row>
      <xdr:rowOff>15240</xdr:rowOff>
    </xdr:from>
    <xdr:to>
      <xdr:col>10</xdr:col>
      <xdr:colOff>187380</xdr:colOff>
      <xdr:row>395</xdr:row>
      <xdr:rowOff>106680</xdr:rowOff>
    </xdr:to>
    <xdr:grpSp>
      <xdr:nvGrpSpPr>
        <xdr:cNvPr id="64" name="グループ化 63">
          <a:extLst>
            <a:ext uri="{FF2B5EF4-FFF2-40B4-BE49-F238E27FC236}">
              <a16:creationId xmlns:a16="http://schemas.microsoft.com/office/drawing/2014/main" id="{F798351E-7A87-4A88-BB22-9152C773FE5B}"/>
            </a:ext>
          </a:extLst>
        </xdr:cNvPr>
        <xdr:cNvGrpSpPr/>
      </xdr:nvGrpSpPr>
      <xdr:grpSpPr>
        <a:xfrm>
          <a:off x="6964680" y="106779060"/>
          <a:ext cx="1939980" cy="609600"/>
          <a:chOff x="4716780" y="1005840"/>
          <a:chExt cx="1734240" cy="576000"/>
        </a:xfrm>
      </xdr:grpSpPr>
      <xdr:sp macro="" textlink="">
        <xdr:nvSpPr>
          <xdr:cNvPr id="65" name="正方形/長方形 64">
            <a:extLst>
              <a:ext uri="{FF2B5EF4-FFF2-40B4-BE49-F238E27FC236}">
                <a16:creationId xmlns:a16="http://schemas.microsoft.com/office/drawing/2014/main" id="{54193FF2-22EF-4BCA-9F82-12D5E6350D54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6" name="正方形/長方形 65">
            <a:extLst>
              <a:ext uri="{FF2B5EF4-FFF2-40B4-BE49-F238E27FC236}">
                <a16:creationId xmlns:a16="http://schemas.microsoft.com/office/drawing/2014/main" id="{019B2FF7-E4F7-4230-9106-D480B1DC8890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7" name="正方形/長方形 66">
            <a:extLst>
              <a:ext uri="{FF2B5EF4-FFF2-40B4-BE49-F238E27FC236}">
                <a16:creationId xmlns:a16="http://schemas.microsoft.com/office/drawing/2014/main" id="{676C2C8A-99DF-4222-B256-738B298823D3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205740</xdr:colOff>
      <xdr:row>419</xdr:row>
      <xdr:rowOff>15240</xdr:rowOff>
    </xdr:from>
    <xdr:to>
      <xdr:col>10</xdr:col>
      <xdr:colOff>187380</xdr:colOff>
      <xdr:row>421</xdr:row>
      <xdr:rowOff>106680</xdr:rowOff>
    </xdr:to>
    <xdr:grpSp>
      <xdr:nvGrpSpPr>
        <xdr:cNvPr id="68" name="グループ化 67">
          <a:extLst>
            <a:ext uri="{FF2B5EF4-FFF2-40B4-BE49-F238E27FC236}">
              <a16:creationId xmlns:a16="http://schemas.microsoft.com/office/drawing/2014/main" id="{5834D80F-EB1D-4848-BB08-98099896BC19}"/>
            </a:ext>
          </a:extLst>
        </xdr:cNvPr>
        <xdr:cNvGrpSpPr/>
      </xdr:nvGrpSpPr>
      <xdr:grpSpPr>
        <a:xfrm>
          <a:off x="6964680" y="113835180"/>
          <a:ext cx="1939980" cy="609600"/>
          <a:chOff x="4716780" y="1005840"/>
          <a:chExt cx="1734240" cy="576000"/>
        </a:xfrm>
      </xdr:grpSpPr>
      <xdr:sp macro="" textlink="">
        <xdr:nvSpPr>
          <xdr:cNvPr id="69" name="正方形/長方形 68">
            <a:extLst>
              <a:ext uri="{FF2B5EF4-FFF2-40B4-BE49-F238E27FC236}">
                <a16:creationId xmlns:a16="http://schemas.microsoft.com/office/drawing/2014/main" id="{328AFA19-44AC-46C7-AB64-21FD71747934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0" name="正方形/長方形 69">
            <a:extLst>
              <a:ext uri="{FF2B5EF4-FFF2-40B4-BE49-F238E27FC236}">
                <a16:creationId xmlns:a16="http://schemas.microsoft.com/office/drawing/2014/main" id="{F993A036-D735-4C6B-BE2A-CEE3E032DA02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1" name="正方形/長方形 70">
            <a:extLst>
              <a:ext uri="{FF2B5EF4-FFF2-40B4-BE49-F238E27FC236}">
                <a16:creationId xmlns:a16="http://schemas.microsoft.com/office/drawing/2014/main" id="{18E87E2C-9B32-46C8-B128-90AB9B89CE87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205740</xdr:colOff>
      <xdr:row>445</xdr:row>
      <xdr:rowOff>15240</xdr:rowOff>
    </xdr:from>
    <xdr:to>
      <xdr:col>10</xdr:col>
      <xdr:colOff>187380</xdr:colOff>
      <xdr:row>447</xdr:row>
      <xdr:rowOff>106680</xdr:rowOff>
    </xdr:to>
    <xdr:grpSp>
      <xdr:nvGrpSpPr>
        <xdr:cNvPr id="72" name="グループ化 71">
          <a:extLst>
            <a:ext uri="{FF2B5EF4-FFF2-40B4-BE49-F238E27FC236}">
              <a16:creationId xmlns:a16="http://schemas.microsoft.com/office/drawing/2014/main" id="{A26805C1-1E64-4ABD-84FF-B51499E7D7C4}"/>
            </a:ext>
          </a:extLst>
        </xdr:cNvPr>
        <xdr:cNvGrpSpPr/>
      </xdr:nvGrpSpPr>
      <xdr:grpSpPr>
        <a:xfrm>
          <a:off x="6964680" y="120891300"/>
          <a:ext cx="1939980" cy="609600"/>
          <a:chOff x="4716780" y="1005840"/>
          <a:chExt cx="1734240" cy="576000"/>
        </a:xfrm>
      </xdr:grpSpPr>
      <xdr:sp macro="" textlink="">
        <xdr:nvSpPr>
          <xdr:cNvPr id="73" name="正方形/長方形 72">
            <a:extLst>
              <a:ext uri="{FF2B5EF4-FFF2-40B4-BE49-F238E27FC236}">
                <a16:creationId xmlns:a16="http://schemas.microsoft.com/office/drawing/2014/main" id="{295DEBA8-C220-4E55-8D19-FDC7B287BE59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4" name="正方形/長方形 73">
            <a:extLst>
              <a:ext uri="{FF2B5EF4-FFF2-40B4-BE49-F238E27FC236}">
                <a16:creationId xmlns:a16="http://schemas.microsoft.com/office/drawing/2014/main" id="{9FC2AB63-32DB-4321-8A13-CBE539361A9A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5" name="正方形/長方形 74">
            <a:extLst>
              <a:ext uri="{FF2B5EF4-FFF2-40B4-BE49-F238E27FC236}">
                <a16:creationId xmlns:a16="http://schemas.microsoft.com/office/drawing/2014/main" id="{0551C313-F19F-41F2-BD4C-4F03FCD81F1D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205740</xdr:colOff>
      <xdr:row>471</xdr:row>
      <xdr:rowOff>15240</xdr:rowOff>
    </xdr:from>
    <xdr:to>
      <xdr:col>10</xdr:col>
      <xdr:colOff>187380</xdr:colOff>
      <xdr:row>473</xdr:row>
      <xdr:rowOff>106680</xdr:rowOff>
    </xdr:to>
    <xdr:grpSp>
      <xdr:nvGrpSpPr>
        <xdr:cNvPr id="76" name="グループ化 75">
          <a:extLst>
            <a:ext uri="{FF2B5EF4-FFF2-40B4-BE49-F238E27FC236}">
              <a16:creationId xmlns:a16="http://schemas.microsoft.com/office/drawing/2014/main" id="{90FD6F29-ADFF-4C61-973C-CC0C78D3D82E}"/>
            </a:ext>
          </a:extLst>
        </xdr:cNvPr>
        <xdr:cNvGrpSpPr/>
      </xdr:nvGrpSpPr>
      <xdr:grpSpPr>
        <a:xfrm>
          <a:off x="6964680" y="127947420"/>
          <a:ext cx="1939980" cy="609600"/>
          <a:chOff x="4716780" y="1005840"/>
          <a:chExt cx="1734240" cy="576000"/>
        </a:xfrm>
      </xdr:grpSpPr>
      <xdr:sp macro="" textlink="">
        <xdr:nvSpPr>
          <xdr:cNvPr id="77" name="正方形/長方形 76">
            <a:extLst>
              <a:ext uri="{FF2B5EF4-FFF2-40B4-BE49-F238E27FC236}">
                <a16:creationId xmlns:a16="http://schemas.microsoft.com/office/drawing/2014/main" id="{1DF057CB-1937-47F4-B3B4-8F70E05C5BD7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8" name="正方形/長方形 77">
            <a:extLst>
              <a:ext uri="{FF2B5EF4-FFF2-40B4-BE49-F238E27FC236}">
                <a16:creationId xmlns:a16="http://schemas.microsoft.com/office/drawing/2014/main" id="{FA92D627-ECA9-49DC-B587-015F606D6095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9" name="正方形/長方形 78">
            <a:extLst>
              <a:ext uri="{FF2B5EF4-FFF2-40B4-BE49-F238E27FC236}">
                <a16:creationId xmlns:a16="http://schemas.microsoft.com/office/drawing/2014/main" id="{87CA255D-D0D2-4484-887E-36F7C646813F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205740</xdr:colOff>
      <xdr:row>497</xdr:row>
      <xdr:rowOff>15240</xdr:rowOff>
    </xdr:from>
    <xdr:to>
      <xdr:col>10</xdr:col>
      <xdr:colOff>187380</xdr:colOff>
      <xdr:row>499</xdr:row>
      <xdr:rowOff>106680</xdr:rowOff>
    </xdr:to>
    <xdr:grpSp>
      <xdr:nvGrpSpPr>
        <xdr:cNvPr id="80" name="グループ化 79">
          <a:extLst>
            <a:ext uri="{FF2B5EF4-FFF2-40B4-BE49-F238E27FC236}">
              <a16:creationId xmlns:a16="http://schemas.microsoft.com/office/drawing/2014/main" id="{116BEAFD-FAC4-41F5-8D13-8568D783C071}"/>
            </a:ext>
          </a:extLst>
        </xdr:cNvPr>
        <xdr:cNvGrpSpPr/>
      </xdr:nvGrpSpPr>
      <xdr:grpSpPr>
        <a:xfrm>
          <a:off x="6964680" y="135003540"/>
          <a:ext cx="1939980" cy="609600"/>
          <a:chOff x="4716780" y="1005840"/>
          <a:chExt cx="1734240" cy="576000"/>
        </a:xfrm>
      </xdr:grpSpPr>
      <xdr:sp macro="" textlink="">
        <xdr:nvSpPr>
          <xdr:cNvPr id="81" name="正方形/長方形 80">
            <a:extLst>
              <a:ext uri="{FF2B5EF4-FFF2-40B4-BE49-F238E27FC236}">
                <a16:creationId xmlns:a16="http://schemas.microsoft.com/office/drawing/2014/main" id="{C0C91C5B-A0F9-4388-963B-720E62E9BE83}"/>
              </a:ext>
            </a:extLst>
          </xdr:cNvPr>
          <xdr:cNvSpPr/>
        </xdr:nvSpPr>
        <xdr:spPr bwMode="auto">
          <a:xfrm>
            <a:off x="471678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2" name="正方形/長方形 81">
            <a:extLst>
              <a:ext uri="{FF2B5EF4-FFF2-40B4-BE49-F238E27FC236}">
                <a16:creationId xmlns:a16="http://schemas.microsoft.com/office/drawing/2014/main" id="{BD38AABD-7E34-4CF0-9787-543BF0D16185}"/>
              </a:ext>
            </a:extLst>
          </xdr:cNvPr>
          <xdr:cNvSpPr/>
        </xdr:nvSpPr>
        <xdr:spPr bwMode="auto">
          <a:xfrm>
            <a:off x="529590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3" name="正方形/長方形 82">
            <a:extLst>
              <a:ext uri="{FF2B5EF4-FFF2-40B4-BE49-F238E27FC236}">
                <a16:creationId xmlns:a16="http://schemas.microsoft.com/office/drawing/2014/main" id="{1C74A820-B533-492A-9727-A5150EBEFFD2}"/>
              </a:ext>
            </a:extLst>
          </xdr:cNvPr>
          <xdr:cNvSpPr/>
        </xdr:nvSpPr>
        <xdr:spPr bwMode="auto">
          <a:xfrm>
            <a:off x="5875020" y="1005840"/>
            <a:ext cx="576000" cy="576000"/>
          </a:xfrm>
          <a:prstGeom prst="rect">
            <a:avLst/>
          </a:prstGeom>
          <a:noFill/>
          <a:ln w="9525" cap="flat" cmpd="sng" algn="ctr">
            <a:solidFill>
              <a:schemeClr val="bg1">
                <a:lumMod val="8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D2A18-3F98-4296-A215-795DA721088C}">
  <sheetPr>
    <pageSetUpPr fitToPage="1"/>
  </sheetPr>
  <dimension ref="A1:L24"/>
  <sheetViews>
    <sheetView showGridLines="0" tabSelected="1" zoomScaleNormal="100" workbookViewId="0">
      <selection activeCell="I2" sqref="I2:L2"/>
    </sheetView>
  </sheetViews>
  <sheetFormatPr defaultRowHeight="13.2"/>
  <cols>
    <col min="1" max="2" width="8.77734375" customWidth="1"/>
    <col min="3" max="5" width="16.77734375" customWidth="1"/>
    <col min="6" max="6" width="4.21875" customWidth="1"/>
    <col min="7" max="7" width="16.77734375" customWidth="1"/>
    <col min="8" max="8" width="20.77734375" customWidth="1"/>
    <col min="9" max="12" width="10.44140625" customWidth="1"/>
  </cols>
  <sheetData>
    <row r="1" spans="1:12" ht="36" customHeight="1">
      <c r="E1" s="82" t="s">
        <v>2</v>
      </c>
      <c r="F1" s="82"/>
      <c r="G1" s="82"/>
    </row>
    <row r="2" spans="1:12" ht="36" customHeight="1">
      <c r="A2" s="83" t="s">
        <v>3</v>
      </c>
      <c r="B2" s="83"/>
      <c r="C2" s="83"/>
      <c r="D2" s="83"/>
      <c r="H2" s="4" t="s">
        <v>112</v>
      </c>
      <c r="I2" s="81"/>
      <c r="J2" s="81"/>
      <c r="K2" s="81"/>
      <c r="L2" s="81"/>
    </row>
    <row r="3" spans="1:12" ht="21" customHeight="1">
      <c r="A3" s="84"/>
      <c r="B3" s="84"/>
      <c r="C3" s="84"/>
      <c r="D3" s="84"/>
      <c r="H3" s="71"/>
      <c r="J3" s="72"/>
      <c r="K3" s="72"/>
      <c r="L3" s="72"/>
    </row>
    <row r="4" spans="1:12" ht="21" customHeight="1">
      <c r="G4" s="12" t="s">
        <v>5</v>
      </c>
      <c r="H4" s="25" t="s">
        <v>83</v>
      </c>
      <c r="I4" s="36">
        <f>H11</f>
        <v>0</v>
      </c>
      <c r="J4" s="26" t="s">
        <v>84</v>
      </c>
      <c r="K4" s="10"/>
      <c r="L4" s="11"/>
    </row>
    <row r="5" spans="1:12" ht="21" customHeight="1">
      <c r="A5" s="1" t="s">
        <v>14</v>
      </c>
      <c r="G5" s="58"/>
      <c r="H5" s="42"/>
      <c r="I5" s="42"/>
      <c r="J5" s="42"/>
      <c r="K5" s="42"/>
      <c r="L5" s="59"/>
    </row>
    <row r="6" spans="1:12" ht="39" customHeight="1">
      <c r="A6" s="85" t="s">
        <v>4</v>
      </c>
      <c r="B6" s="86"/>
      <c r="C6" s="87" t="str">
        <f>IF(請求内訳書!D5=0,"",C12+D12)</f>
        <v/>
      </c>
      <c r="D6" s="87"/>
      <c r="E6" s="5">
        <f>I2</f>
        <v>0</v>
      </c>
      <c r="G6" s="58"/>
      <c r="H6" s="42"/>
      <c r="I6" s="42"/>
      <c r="J6" s="42"/>
      <c r="K6" s="42"/>
      <c r="L6" s="59"/>
    </row>
    <row r="7" spans="1:12" ht="21" customHeight="1">
      <c r="A7" s="2"/>
      <c r="B7" s="2"/>
      <c r="C7" s="2"/>
      <c r="D7" s="2"/>
      <c r="E7" s="2"/>
      <c r="G7" s="58"/>
      <c r="H7" s="42"/>
      <c r="I7" s="42"/>
      <c r="J7" s="42"/>
      <c r="K7" s="42"/>
      <c r="L7" s="59"/>
    </row>
    <row r="8" spans="1:12" ht="21" customHeight="1">
      <c r="A8" s="94"/>
      <c r="B8" s="95"/>
      <c r="C8" s="6" t="s">
        <v>116</v>
      </c>
      <c r="D8" s="6" t="s">
        <v>117</v>
      </c>
      <c r="E8" s="7" t="s">
        <v>118</v>
      </c>
      <c r="G8" s="58"/>
      <c r="H8" s="42"/>
      <c r="I8" s="42"/>
      <c r="J8" s="42"/>
      <c r="K8" s="42"/>
      <c r="L8" s="59"/>
    </row>
    <row r="9" spans="1:12" ht="21" customHeight="1">
      <c r="A9" s="96" t="s">
        <v>113</v>
      </c>
      <c r="B9" s="97"/>
      <c r="C9" s="23">
        <f>SUM('総括表　※請求内訳書を入力すると自動入力されます'!H7:H26)</f>
        <v>0</v>
      </c>
      <c r="D9" s="23">
        <f>C9*0.1</f>
        <v>0</v>
      </c>
      <c r="E9" s="79"/>
      <c r="G9" s="60"/>
      <c r="H9" s="61"/>
      <c r="I9" s="61"/>
      <c r="J9" s="61"/>
      <c r="K9" s="61"/>
      <c r="L9" s="62"/>
    </row>
    <row r="10" spans="1:12" ht="21" customHeight="1">
      <c r="A10" s="96" t="s">
        <v>114</v>
      </c>
      <c r="B10" s="97"/>
      <c r="C10" s="23">
        <f>SUM('総括表　※請求内訳書を入力すると自動入力されます'!J7:J26)</f>
        <v>0</v>
      </c>
      <c r="D10" s="23">
        <f>C10*0.08</f>
        <v>0</v>
      </c>
      <c r="E10" s="24" t="str">
        <f>IF(C10=0,"","〇")</f>
        <v/>
      </c>
    </row>
    <row r="11" spans="1:12" ht="21" customHeight="1">
      <c r="A11" s="96" t="s">
        <v>115</v>
      </c>
      <c r="B11" s="98"/>
      <c r="C11" s="23">
        <f>C12-C9-C10</f>
        <v>0</v>
      </c>
      <c r="D11" s="23" t="s">
        <v>121</v>
      </c>
      <c r="E11" s="77"/>
      <c r="G11" s="99" t="s">
        <v>122</v>
      </c>
      <c r="H11" s="27"/>
      <c r="I11" s="110" t="s">
        <v>123</v>
      </c>
      <c r="J11" s="110"/>
      <c r="K11" s="111"/>
      <c r="L11" s="112"/>
    </row>
    <row r="12" spans="1:12" ht="21" customHeight="1">
      <c r="A12" s="103" t="s">
        <v>77</v>
      </c>
      <c r="B12" s="104"/>
      <c r="C12" s="51">
        <f>SUM('総括表　※請求内訳書を入力すると自動入力されます'!F7:F26)</f>
        <v>0</v>
      </c>
      <c r="D12" s="51">
        <f>D9+D10</f>
        <v>0</v>
      </c>
      <c r="E12" s="78"/>
      <c r="G12" s="100"/>
      <c r="H12" s="107"/>
      <c r="I12" s="108"/>
      <c r="J12" s="108"/>
      <c r="K12" s="108"/>
      <c r="L12" s="109"/>
    </row>
    <row r="13" spans="1:12" ht="21" customHeight="1">
      <c r="G13" s="101" t="s">
        <v>7</v>
      </c>
      <c r="H13" s="28"/>
      <c r="I13" s="105"/>
      <c r="J13" s="105"/>
      <c r="K13" s="105"/>
      <c r="L13" s="106"/>
    </row>
    <row r="14" spans="1:12" ht="21" customHeight="1">
      <c r="D14" s="15" t="s">
        <v>102</v>
      </c>
      <c r="E14" s="16" t="s">
        <v>15</v>
      </c>
      <c r="G14" s="100"/>
      <c r="H14" s="88" t="s">
        <v>93</v>
      </c>
      <c r="I14" s="89"/>
      <c r="J14" s="89"/>
      <c r="K14" s="89"/>
      <c r="L14" s="90"/>
    </row>
    <row r="15" spans="1:12" ht="21" customHeight="1">
      <c r="D15" s="8" t="s">
        <v>82</v>
      </c>
      <c r="E15" s="9" t="str">
        <f>IF(ISNUMBER(D15),(D15-E12),"―")</f>
        <v>―</v>
      </c>
      <c r="G15" s="102"/>
      <c r="H15" s="91"/>
      <c r="I15" s="92"/>
      <c r="J15" s="92"/>
      <c r="K15" s="92"/>
      <c r="L15" s="93"/>
    </row>
    <row r="16" spans="1:12" ht="21" customHeight="1">
      <c r="G16" s="100" t="s">
        <v>8</v>
      </c>
      <c r="H16" s="129"/>
      <c r="I16" s="130"/>
      <c r="J16" s="130"/>
      <c r="K16" s="130"/>
      <c r="L16" s="131"/>
    </row>
    <row r="17" spans="1:12" ht="21" customHeight="1">
      <c r="A17" s="120" t="s">
        <v>11</v>
      </c>
      <c r="B17" s="17" t="s">
        <v>17</v>
      </c>
      <c r="C17" s="17" t="s">
        <v>16</v>
      </c>
      <c r="D17" s="17"/>
      <c r="E17" s="18"/>
      <c r="G17" s="100"/>
      <c r="H17" s="132"/>
      <c r="I17" s="133"/>
      <c r="J17" s="133"/>
      <c r="K17" s="133"/>
      <c r="L17" s="134"/>
    </row>
    <row r="18" spans="1:12" ht="21" customHeight="1">
      <c r="A18" s="121"/>
      <c r="B18" s="116" t="s">
        <v>23</v>
      </c>
      <c r="C18" s="117"/>
      <c r="D18" s="117"/>
      <c r="E18" s="118"/>
      <c r="G18" s="13" t="s">
        <v>9</v>
      </c>
      <c r="H18" s="113" t="s">
        <v>101</v>
      </c>
      <c r="I18" s="114"/>
      <c r="J18" s="114"/>
      <c r="K18" s="114"/>
      <c r="L18" s="115"/>
    </row>
    <row r="19" spans="1:12" ht="30" customHeight="1">
      <c r="A19" s="121"/>
      <c r="B19" s="1" t="s">
        <v>18</v>
      </c>
      <c r="C19" s="1"/>
      <c r="D19" s="1" t="s">
        <v>19</v>
      </c>
      <c r="E19" s="19"/>
      <c r="G19" s="100" t="s">
        <v>13</v>
      </c>
      <c r="H19" s="123"/>
      <c r="I19" s="124"/>
      <c r="J19" s="124"/>
      <c r="K19" s="125"/>
      <c r="L19" s="126"/>
    </row>
    <row r="20" spans="1:12" ht="21" customHeight="1">
      <c r="A20" s="121"/>
      <c r="B20" s="1" t="s">
        <v>20</v>
      </c>
      <c r="C20" s="63">
        <v>0.1</v>
      </c>
      <c r="D20" s="1"/>
      <c r="E20" s="19"/>
      <c r="G20" s="100"/>
      <c r="H20" s="123"/>
      <c r="I20" s="124"/>
      <c r="J20" s="124"/>
      <c r="K20" s="127"/>
      <c r="L20" s="128"/>
    </row>
    <row r="21" spans="1:12" ht="21" customHeight="1">
      <c r="A21" s="121"/>
      <c r="B21" s="1" t="s">
        <v>98</v>
      </c>
      <c r="C21" s="65" t="s">
        <v>110</v>
      </c>
      <c r="D21" s="1"/>
      <c r="E21" s="19"/>
      <c r="G21" s="13" t="s">
        <v>12</v>
      </c>
      <c r="H21" s="80" t="s">
        <v>124</v>
      </c>
      <c r="I21" s="135"/>
      <c r="J21" s="135"/>
      <c r="K21" s="135"/>
      <c r="L21" s="136"/>
    </row>
    <row r="22" spans="1:12" ht="21" customHeight="1">
      <c r="A22" s="122"/>
      <c r="B22" s="29"/>
      <c r="C22" s="29"/>
      <c r="D22" s="34"/>
      <c r="E22" s="35"/>
      <c r="G22" s="14" t="s">
        <v>10</v>
      </c>
      <c r="H22" s="137"/>
      <c r="I22" s="138"/>
      <c r="J22" s="138"/>
      <c r="K22" s="138"/>
      <c r="L22" s="139"/>
    </row>
    <row r="23" spans="1:12" ht="21" customHeight="1"/>
    <row r="24" spans="1:12" ht="60" customHeight="1">
      <c r="A24" s="119" t="s">
        <v>109</v>
      </c>
      <c r="B24" s="119"/>
      <c r="C24" s="119"/>
      <c r="D24" s="119"/>
      <c r="E24" s="119"/>
      <c r="I24" s="3"/>
      <c r="J24" s="3"/>
      <c r="K24" s="3"/>
      <c r="L24" s="3"/>
    </row>
  </sheetData>
  <sheetProtection sheet="1" selectLockedCells="1"/>
  <mergeCells count="30">
    <mergeCell ref="H18:L18"/>
    <mergeCell ref="B18:E18"/>
    <mergeCell ref="A24:E24"/>
    <mergeCell ref="A17:A22"/>
    <mergeCell ref="G19:G20"/>
    <mergeCell ref="H19:J19"/>
    <mergeCell ref="H20:J20"/>
    <mergeCell ref="K19:L19"/>
    <mergeCell ref="K20:L20"/>
    <mergeCell ref="G16:G17"/>
    <mergeCell ref="H16:L17"/>
    <mergeCell ref="I21:L21"/>
    <mergeCell ref="H22:L22"/>
    <mergeCell ref="H14:L15"/>
    <mergeCell ref="A8:B8"/>
    <mergeCell ref="A9:B9"/>
    <mergeCell ref="A10:B10"/>
    <mergeCell ref="A11:B11"/>
    <mergeCell ref="G11:G12"/>
    <mergeCell ref="G13:G15"/>
    <mergeCell ref="A12:B12"/>
    <mergeCell ref="I13:L13"/>
    <mergeCell ref="H12:L12"/>
    <mergeCell ref="I11:J11"/>
    <mergeCell ref="K11:L11"/>
    <mergeCell ref="I2:L2"/>
    <mergeCell ref="E1:G1"/>
    <mergeCell ref="A2:D3"/>
    <mergeCell ref="A6:B6"/>
    <mergeCell ref="C6:D6"/>
  </mergeCells>
  <phoneticPr fontId="2"/>
  <dataValidations count="5">
    <dataValidation imeMode="fullKatakana" allowBlank="1" showInputMessage="1" showErrorMessage="1" sqref="H22:L22" xr:uid="{EB6F1092-EC6F-4364-8DEA-E7B2732DD2A4}"/>
    <dataValidation imeMode="disabled" allowBlank="1" showInputMessage="1" showErrorMessage="1" sqref="K19:L20 I21:L21" xr:uid="{B6F50888-24CB-4901-A93D-AD3AEA94109D}"/>
    <dataValidation imeMode="hiragana" allowBlank="1" showInputMessage="1" showErrorMessage="1" sqref="H14 B17:E17 G5:L9 H12:L12 B19:B22 D19:E22 C19 C22 H19:J20 H18 H16" xr:uid="{71C844FA-7605-4017-9B47-AECED6BCFED8}"/>
    <dataValidation type="list" imeMode="hiragana" allowBlank="1" showInputMessage="1" showErrorMessage="1" sqref="C21" xr:uid="{0F15155F-94B6-4392-830B-7F0A4479A9B4}">
      <formula1>"インボイス発行事業者,非適格事業者,免税事業者"</formula1>
    </dataValidation>
    <dataValidation type="list" allowBlank="1" showInputMessage="1" showErrorMessage="1" sqref="H21" xr:uid="{381A6B69-16BF-475A-ADF5-4A64B005294F}">
      <formula1>" ,普通預金,当座預金,　,"</formula1>
    </dataValidation>
  </dataValidations>
  <pageMargins left="0.70866141732283472" right="0.70866141732283472" top="0.6692913385826772" bottom="0.39370078740157483" header="0.31496062992125984" footer="0.31496062992125984"/>
  <pageSetup paperSize="9" scale="8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592D5D28-7B2A-494B-B71D-FE74B6D9FF7A}">
          <x14:formula1>
            <xm:f>Sheet2!$A$1:$A$4</xm:f>
          </x14:formula1>
          <xm:sqref>B18:E18</xm:sqref>
        </x14:dataValidation>
        <x14:dataValidation type="list" imeMode="hiragana" allowBlank="1" showInputMessage="1" showErrorMessage="1" xr:uid="{59CE9D5A-3AA2-443E-B0D5-785967F42334}">
          <x14:formula1>
            <xm:f>Sheet2!$A$44:$A$45</xm:f>
          </x14:formula1>
          <xm:sqref>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D98DE-5573-4DD1-A652-139AF3DEE2FC}">
  <dimension ref="A2:F45"/>
  <sheetViews>
    <sheetView topLeftCell="A4" workbookViewId="0">
      <selection activeCell="F19" sqref="F19"/>
    </sheetView>
  </sheetViews>
  <sheetFormatPr defaultRowHeight="13.2"/>
  <sheetData>
    <row r="2" spans="1:6">
      <c r="A2" t="s">
        <v>21</v>
      </c>
    </row>
    <row r="3" spans="1:6">
      <c r="A3" t="s">
        <v>23</v>
      </c>
    </row>
    <row r="4" spans="1:6">
      <c r="A4" t="s">
        <v>22</v>
      </c>
    </row>
    <row r="7" spans="1:6">
      <c r="A7" s="1">
        <v>1</v>
      </c>
      <c r="B7" s="1" t="s">
        <v>26</v>
      </c>
      <c r="C7" t="str">
        <f>A7&amp;B7</f>
        <v>1仮設工事</v>
      </c>
      <c r="D7" s="1">
        <v>100</v>
      </c>
      <c r="E7" s="1" t="s">
        <v>57</v>
      </c>
      <c r="F7" t="str">
        <f>D7&amp;E7</f>
        <v>100材料費</v>
      </c>
    </row>
    <row r="8" spans="1:6">
      <c r="A8" s="1">
        <v>2</v>
      </c>
      <c r="B8" s="1" t="s">
        <v>27</v>
      </c>
      <c r="C8" t="str">
        <f t="shared" ref="C8:C38" si="0">A8&amp;B8</f>
        <v>2土工事</v>
      </c>
      <c r="D8" s="1">
        <v>200</v>
      </c>
      <c r="E8" s="1" t="s">
        <v>58</v>
      </c>
      <c r="F8" t="str">
        <f t="shared" ref="F8:F30" si="1">D8&amp;E8</f>
        <v>200労務費</v>
      </c>
    </row>
    <row r="9" spans="1:6">
      <c r="A9" s="1">
        <v>3</v>
      </c>
      <c r="B9" s="1" t="s">
        <v>28</v>
      </c>
      <c r="C9" t="str">
        <f t="shared" si="0"/>
        <v>3地業（杭）工事</v>
      </c>
      <c r="D9" s="1">
        <v>300</v>
      </c>
      <c r="E9" s="1" t="s">
        <v>25</v>
      </c>
      <c r="F9" t="str">
        <f t="shared" si="1"/>
        <v>300外注費</v>
      </c>
    </row>
    <row r="10" spans="1:6">
      <c r="A10" s="1">
        <v>4</v>
      </c>
      <c r="B10" s="1" t="s">
        <v>29</v>
      </c>
      <c r="C10" t="str">
        <f t="shared" si="0"/>
        <v>4コンクリート工事</v>
      </c>
      <c r="D10" s="1">
        <v>350</v>
      </c>
      <c r="E10" s="1" t="s">
        <v>104</v>
      </c>
      <c r="F10" t="str">
        <f t="shared" si="1"/>
        <v>350労務外注費</v>
      </c>
    </row>
    <row r="11" spans="1:6">
      <c r="A11" s="1">
        <v>5</v>
      </c>
      <c r="B11" s="1" t="s">
        <v>30</v>
      </c>
      <c r="C11" t="str">
        <f t="shared" si="0"/>
        <v>5鉄筋工事</v>
      </c>
      <c r="D11" s="1">
        <v>400</v>
      </c>
      <c r="E11" s="1" t="s">
        <v>59</v>
      </c>
      <c r="F11" t="str">
        <f t="shared" si="1"/>
        <v>400経費</v>
      </c>
    </row>
    <row r="12" spans="1:6">
      <c r="A12" s="1">
        <v>6</v>
      </c>
      <c r="B12" s="1" t="s">
        <v>31</v>
      </c>
      <c r="C12" t="str">
        <f t="shared" si="0"/>
        <v>6型枠工事</v>
      </c>
      <c r="D12" s="1">
        <v>401</v>
      </c>
      <c r="E12" s="1" t="s">
        <v>60</v>
      </c>
      <c r="F12" t="str">
        <f t="shared" si="1"/>
        <v>401動力用光熱費</v>
      </c>
    </row>
    <row r="13" spans="1:6">
      <c r="A13" s="1">
        <v>7</v>
      </c>
      <c r="B13" s="1" t="s">
        <v>32</v>
      </c>
      <c r="C13" t="str">
        <f t="shared" si="0"/>
        <v>7鉄骨工事</v>
      </c>
      <c r="D13" s="1">
        <v>402</v>
      </c>
      <c r="E13" s="1" t="s">
        <v>61</v>
      </c>
      <c r="F13" t="str">
        <f t="shared" si="1"/>
        <v>402機械等経費</v>
      </c>
    </row>
    <row r="14" spans="1:6">
      <c r="A14" s="1">
        <v>8</v>
      </c>
      <c r="B14" s="1" t="s">
        <v>33</v>
      </c>
      <c r="C14" t="str">
        <f t="shared" si="0"/>
        <v>8組積工事</v>
      </c>
      <c r="D14" s="1">
        <v>403</v>
      </c>
      <c r="E14" s="1" t="s">
        <v>62</v>
      </c>
      <c r="F14" t="str">
        <f t="shared" si="1"/>
        <v>403設計費</v>
      </c>
    </row>
    <row r="15" spans="1:6">
      <c r="A15" s="1">
        <v>9</v>
      </c>
      <c r="B15" s="1" t="s">
        <v>34</v>
      </c>
      <c r="C15" t="str">
        <f t="shared" si="0"/>
        <v>9防水工事</v>
      </c>
      <c r="D15" s="1">
        <v>404</v>
      </c>
      <c r="E15" s="1" t="s">
        <v>63</v>
      </c>
      <c r="F15" t="str">
        <f t="shared" si="1"/>
        <v>404公租公課</v>
      </c>
    </row>
    <row r="16" spans="1:6">
      <c r="A16" s="1">
        <v>10</v>
      </c>
      <c r="B16" s="1" t="s">
        <v>35</v>
      </c>
      <c r="C16" t="str">
        <f t="shared" si="0"/>
        <v>10石、擬石工事</v>
      </c>
      <c r="D16" s="1">
        <v>405</v>
      </c>
      <c r="E16" s="1" t="s">
        <v>64</v>
      </c>
      <c r="F16" t="str">
        <f t="shared" si="1"/>
        <v>405試験研究費</v>
      </c>
    </row>
    <row r="17" spans="1:6">
      <c r="A17" s="1">
        <v>11</v>
      </c>
      <c r="B17" s="1" t="s">
        <v>36</v>
      </c>
      <c r="C17" t="str">
        <f t="shared" si="0"/>
        <v>11タイル工事</v>
      </c>
      <c r="D17" s="1">
        <v>406</v>
      </c>
      <c r="E17" s="1" t="s">
        <v>65</v>
      </c>
      <c r="F17" t="str">
        <f t="shared" si="1"/>
        <v>406地代家賃</v>
      </c>
    </row>
    <row r="18" spans="1:6">
      <c r="A18" s="1">
        <v>12</v>
      </c>
      <c r="B18" s="1" t="s">
        <v>37</v>
      </c>
      <c r="C18" t="str">
        <f t="shared" si="0"/>
        <v>12木工事</v>
      </c>
      <c r="D18" s="1">
        <v>407</v>
      </c>
      <c r="E18" s="1" t="s">
        <v>66</v>
      </c>
      <c r="F18" t="str">
        <f t="shared" si="1"/>
        <v>407保険料</v>
      </c>
    </row>
    <row r="19" spans="1:6">
      <c r="A19" s="1">
        <v>13</v>
      </c>
      <c r="B19" s="1" t="s">
        <v>38</v>
      </c>
      <c r="C19" t="str">
        <f t="shared" si="0"/>
        <v>13屋根、板金工事</v>
      </c>
      <c r="D19" s="1">
        <v>408</v>
      </c>
      <c r="E19" s="1" t="s">
        <v>108</v>
      </c>
      <c r="F19" t="str">
        <f t="shared" si="1"/>
        <v>408派遣社員</v>
      </c>
    </row>
    <row r="20" spans="1:6">
      <c r="A20" s="1">
        <v>14</v>
      </c>
      <c r="B20" s="1" t="s">
        <v>39</v>
      </c>
      <c r="C20" t="str">
        <f t="shared" si="0"/>
        <v>14左官工事</v>
      </c>
      <c r="D20" s="1">
        <v>409</v>
      </c>
      <c r="E20" s="1" t="s">
        <v>67</v>
      </c>
      <c r="F20" t="str">
        <f t="shared" si="1"/>
        <v>409法定福利費</v>
      </c>
    </row>
    <row r="21" spans="1:6">
      <c r="A21" s="1">
        <v>15</v>
      </c>
      <c r="B21" s="1" t="s">
        <v>103</v>
      </c>
      <c r="C21" t="str">
        <f t="shared" si="0"/>
        <v>15外装工事</v>
      </c>
      <c r="D21" s="1">
        <v>410</v>
      </c>
      <c r="E21" s="1" t="s">
        <v>68</v>
      </c>
      <c r="F21" t="str">
        <f t="shared" si="1"/>
        <v>410福利厚生費</v>
      </c>
    </row>
    <row r="22" spans="1:6">
      <c r="A22" s="1">
        <v>16</v>
      </c>
      <c r="B22" s="1" t="s">
        <v>40</v>
      </c>
      <c r="C22" t="str">
        <f t="shared" si="0"/>
        <v>16サッシ工事</v>
      </c>
      <c r="D22" s="1">
        <v>411</v>
      </c>
      <c r="E22" s="1" t="s">
        <v>69</v>
      </c>
      <c r="F22" t="str">
        <f t="shared" si="1"/>
        <v>411事務用品費</v>
      </c>
    </row>
    <row r="23" spans="1:6">
      <c r="A23" s="1">
        <v>17</v>
      </c>
      <c r="B23" s="1" t="s">
        <v>41</v>
      </c>
      <c r="C23" t="str">
        <f t="shared" si="0"/>
        <v>17木製建具工事</v>
      </c>
      <c r="D23" s="1">
        <v>412</v>
      </c>
      <c r="E23" s="1" t="s">
        <v>70</v>
      </c>
      <c r="F23" t="str">
        <f t="shared" si="1"/>
        <v>412通信交通費</v>
      </c>
    </row>
    <row r="24" spans="1:6">
      <c r="A24" s="1">
        <v>18</v>
      </c>
      <c r="B24" s="1" t="s">
        <v>42</v>
      </c>
      <c r="C24" t="str">
        <f t="shared" si="0"/>
        <v>18家具工事</v>
      </c>
      <c r="D24" s="1">
        <v>413</v>
      </c>
      <c r="E24" s="1" t="s">
        <v>71</v>
      </c>
      <c r="F24" t="str">
        <f t="shared" si="1"/>
        <v>413運搬費</v>
      </c>
    </row>
    <row r="25" spans="1:6">
      <c r="A25" s="1">
        <v>19</v>
      </c>
      <c r="B25" s="1" t="s">
        <v>43</v>
      </c>
      <c r="C25" t="str">
        <f t="shared" si="0"/>
        <v>19ガラス工事</v>
      </c>
      <c r="D25" s="1">
        <v>414</v>
      </c>
      <c r="E25" s="1" t="s">
        <v>72</v>
      </c>
      <c r="F25" t="str">
        <f t="shared" si="1"/>
        <v>414燃料費</v>
      </c>
    </row>
    <row r="26" spans="1:6">
      <c r="A26" s="1">
        <v>20</v>
      </c>
      <c r="B26" s="1" t="s">
        <v>44</v>
      </c>
      <c r="C26" t="str">
        <f t="shared" si="0"/>
        <v>20塗装工事</v>
      </c>
      <c r="D26" s="1">
        <v>415</v>
      </c>
      <c r="E26" s="1" t="s">
        <v>73</v>
      </c>
      <c r="F26" t="str">
        <f t="shared" si="1"/>
        <v>415補償費</v>
      </c>
    </row>
    <row r="27" spans="1:6">
      <c r="A27" s="1">
        <v>21</v>
      </c>
      <c r="B27" s="1" t="s">
        <v>45</v>
      </c>
      <c r="C27" t="str">
        <f t="shared" si="0"/>
        <v>21内装工事</v>
      </c>
      <c r="D27" s="1">
        <v>416</v>
      </c>
      <c r="E27" s="1" t="s">
        <v>74</v>
      </c>
      <c r="F27" t="str">
        <f t="shared" ref="F27:F29" si="2">D27&amp;E27</f>
        <v>416雑費</v>
      </c>
    </row>
    <row r="28" spans="1:6">
      <c r="A28" s="1">
        <v>22</v>
      </c>
      <c r="B28" s="1" t="s">
        <v>46</v>
      </c>
      <c r="C28" t="str">
        <f>A28&amp;B28</f>
        <v>22金物工事</v>
      </c>
      <c r="D28" s="1">
        <v>417</v>
      </c>
      <c r="E28" s="1" t="s">
        <v>105</v>
      </c>
      <c r="F28" t="str">
        <f t="shared" si="2"/>
        <v>417準備費</v>
      </c>
    </row>
    <row r="29" spans="1:6">
      <c r="A29" s="1">
        <v>23</v>
      </c>
      <c r="B29" s="1" t="s">
        <v>47</v>
      </c>
      <c r="C29" t="str">
        <f t="shared" si="0"/>
        <v>23雑工事</v>
      </c>
      <c r="D29" s="1">
        <v>418</v>
      </c>
      <c r="E29" s="1" t="s">
        <v>106</v>
      </c>
      <c r="F29" t="str">
        <f t="shared" si="2"/>
        <v>418安全費</v>
      </c>
    </row>
    <row r="30" spans="1:6">
      <c r="A30" s="1">
        <v>24</v>
      </c>
      <c r="B30" s="1" t="s">
        <v>48</v>
      </c>
      <c r="C30" t="str">
        <f t="shared" si="0"/>
        <v>24現場経費</v>
      </c>
      <c r="D30" s="1">
        <v>419</v>
      </c>
      <c r="E30" s="1" t="s">
        <v>107</v>
      </c>
      <c r="F30" t="str">
        <f t="shared" si="1"/>
        <v>419営繕費</v>
      </c>
    </row>
    <row r="31" spans="1:6">
      <c r="A31" s="1">
        <v>25</v>
      </c>
      <c r="B31" s="1" t="s">
        <v>49</v>
      </c>
      <c r="C31" t="str">
        <f t="shared" si="0"/>
        <v>25電気設備工事</v>
      </c>
    </row>
    <row r="32" spans="1:6">
      <c r="A32" s="1">
        <v>26</v>
      </c>
      <c r="B32" s="1" t="s">
        <v>50</v>
      </c>
      <c r="C32" t="str">
        <f t="shared" si="0"/>
        <v>26管、衛生設備工事</v>
      </c>
    </row>
    <row r="33" spans="1:3">
      <c r="A33" s="1">
        <v>27</v>
      </c>
      <c r="B33" s="1" t="s">
        <v>51</v>
      </c>
      <c r="C33" t="str">
        <f t="shared" si="0"/>
        <v>27空調工事</v>
      </c>
    </row>
    <row r="34" spans="1:3">
      <c r="A34" s="1">
        <v>28</v>
      </c>
      <c r="B34" s="1" t="s">
        <v>52</v>
      </c>
      <c r="C34" t="str">
        <f t="shared" si="0"/>
        <v>28昇降設備工事</v>
      </c>
    </row>
    <row r="35" spans="1:3">
      <c r="A35" s="1">
        <v>29</v>
      </c>
      <c r="B35" s="1" t="s">
        <v>53</v>
      </c>
      <c r="C35" t="str">
        <f t="shared" si="0"/>
        <v>29その他設備工事（A）</v>
      </c>
    </row>
    <row r="36" spans="1:3">
      <c r="A36" s="1">
        <v>30</v>
      </c>
      <c r="B36" s="1" t="s">
        <v>54</v>
      </c>
      <c r="C36" t="str">
        <f t="shared" si="0"/>
        <v>30その他設備工事（B）</v>
      </c>
    </row>
    <row r="37" spans="1:3">
      <c r="A37" s="1">
        <v>31</v>
      </c>
      <c r="B37" s="1" t="s">
        <v>55</v>
      </c>
      <c r="C37" t="str">
        <f t="shared" si="0"/>
        <v>31外構工事</v>
      </c>
    </row>
    <row r="38" spans="1:3">
      <c r="A38" s="1">
        <v>33</v>
      </c>
      <c r="B38" s="1" t="s">
        <v>56</v>
      </c>
      <c r="C38" t="str">
        <f t="shared" si="0"/>
        <v>33原契約外工事</v>
      </c>
    </row>
    <row r="41" spans="1:3">
      <c r="A41" t="s">
        <v>85</v>
      </c>
    </row>
    <row r="42" spans="1:3">
      <c r="A42" t="s">
        <v>86</v>
      </c>
    </row>
    <row r="44" spans="1:3">
      <c r="A44" t="s">
        <v>100</v>
      </c>
    </row>
    <row r="45" spans="1:3">
      <c r="A45" s="64">
        <v>0.1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9E58C-9FF4-42D5-8D7E-BB629DA9DAF5}">
  <dimension ref="A1:M26"/>
  <sheetViews>
    <sheetView showGridLines="0" showZeros="0" zoomScaleNormal="100" workbookViewId="0">
      <selection activeCell="C7" sqref="C7:E7"/>
    </sheetView>
  </sheetViews>
  <sheetFormatPr defaultRowHeight="13.2"/>
  <cols>
    <col min="1" max="1" width="5.77734375" customWidth="1"/>
    <col min="2" max="9" width="10.77734375" customWidth="1"/>
    <col min="10" max="10" width="8.88671875" customWidth="1"/>
  </cols>
  <sheetData>
    <row r="1" spans="1:13" ht="31.95" customHeight="1">
      <c r="F1" s="187" t="s">
        <v>92</v>
      </c>
      <c r="G1" s="187"/>
      <c r="H1" s="187"/>
      <c r="L1" s="175">
        <f>請求書表紙!$I$2</f>
        <v>0</v>
      </c>
      <c r="M1" s="175"/>
    </row>
    <row r="2" spans="1:13" ht="20.399999999999999" customHeight="1">
      <c r="A2" s="158" t="s">
        <v>6</v>
      </c>
      <c r="B2" s="159"/>
      <c r="C2" s="159"/>
      <c r="D2" s="159"/>
      <c r="E2" s="164" t="str">
        <f>請求書表紙!$H$12&amp;"  ("&amp;請求書表紙!$H$11&amp;")"</f>
        <v xml:space="preserve">  ()</v>
      </c>
      <c r="F2" s="164"/>
      <c r="G2" s="164"/>
      <c r="H2" s="164"/>
      <c r="I2" s="164"/>
      <c r="J2" s="164"/>
      <c r="K2" s="164"/>
      <c r="L2" s="164"/>
      <c r="M2" s="165"/>
    </row>
    <row r="3" spans="1:13" ht="20.399999999999999" customHeight="1">
      <c r="A3" s="160" t="s">
        <v>94</v>
      </c>
      <c r="B3" s="161"/>
      <c r="C3" s="161"/>
      <c r="D3" s="161"/>
      <c r="E3" s="166">
        <f>COUNTA(F7:F26)-COUNTBLANK(F7:F26)</f>
        <v>0</v>
      </c>
      <c r="F3" s="166"/>
      <c r="G3" s="166"/>
      <c r="H3" s="166"/>
      <c r="I3" s="166"/>
      <c r="J3" s="166"/>
      <c r="K3" s="166"/>
      <c r="L3" s="166"/>
      <c r="M3" s="167"/>
    </row>
    <row r="4" spans="1:13" ht="20.399999999999999" customHeight="1">
      <c r="A4" s="162" t="s">
        <v>95</v>
      </c>
      <c r="B4" s="163"/>
      <c r="C4" s="163"/>
      <c r="D4" s="163"/>
      <c r="E4" s="168">
        <f>SUM(F7:F26)</f>
        <v>0</v>
      </c>
      <c r="F4" s="168"/>
      <c r="G4" s="168"/>
      <c r="H4" s="168"/>
      <c r="I4" s="169"/>
      <c r="J4" s="170">
        <f>SUM(L7:L26)</f>
        <v>0</v>
      </c>
      <c r="K4" s="171"/>
      <c r="L4" s="171"/>
      <c r="M4" s="172"/>
    </row>
    <row r="5" spans="1:13">
      <c r="F5" s="20"/>
    </row>
    <row r="6" spans="1:13" ht="21" customHeight="1">
      <c r="A6" s="178" t="s">
        <v>96</v>
      </c>
      <c r="B6" s="179"/>
      <c r="C6" s="180" t="s">
        <v>99</v>
      </c>
      <c r="D6" s="181"/>
      <c r="E6" s="182"/>
      <c r="F6" s="183" t="s">
        <v>97</v>
      </c>
      <c r="G6" s="184"/>
      <c r="H6" s="188" t="s">
        <v>119</v>
      </c>
      <c r="I6" s="188"/>
      <c r="J6" s="189" t="s">
        <v>120</v>
      </c>
      <c r="K6" s="190"/>
      <c r="L6" s="185" t="s">
        <v>98</v>
      </c>
      <c r="M6" s="186"/>
    </row>
    <row r="7" spans="1:13" ht="21" customHeight="1">
      <c r="A7" s="140">
        <f>請求内訳書!D4</f>
        <v>0</v>
      </c>
      <c r="B7" s="141"/>
      <c r="C7" s="142">
        <f>請求内訳書!D3</f>
        <v>0</v>
      </c>
      <c r="D7" s="143"/>
      <c r="E7" s="144"/>
      <c r="F7" s="145" t="str">
        <f>IF(請求内訳書!D5=0,"",請求内訳書!D5)</f>
        <v/>
      </c>
      <c r="G7" s="146"/>
      <c r="H7" s="173">
        <f>SUMIF(請求内訳書!K8:K25,10%,請求内訳書!J8:J25)</f>
        <v>0</v>
      </c>
      <c r="I7" s="173"/>
      <c r="J7" s="173">
        <f>SUMIF(請求内訳書!K8:K25,8%,請求内訳書!J8:J25)</f>
        <v>0</v>
      </c>
      <c r="K7" s="174"/>
      <c r="L7" s="176">
        <f>ROUND(請求内訳書!J5,0)</f>
        <v>0</v>
      </c>
      <c r="M7" s="177"/>
    </row>
    <row r="8" spans="1:13" ht="21" customHeight="1">
      <c r="A8" s="140">
        <f>請求内訳書!D30</f>
        <v>0</v>
      </c>
      <c r="B8" s="141"/>
      <c r="C8" s="142">
        <f>請求内訳書!D29</f>
        <v>0</v>
      </c>
      <c r="D8" s="143"/>
      <c r="E8" s="144"/>
      <c r="F8" s="145" t="str">
        <f>IF(請求内訳書!D31=0,"",請求内訳書!D31)</f>
        <v/>
      </c>
      <c r="G8" s="146"/>
      <c r="H8" s="173">
        <f>SUMIF(請求内訳書!K34:K51,10%,請求内訳書!J34:J51)</f>
        <v>0</v>
      </c>
      <c r="I8" s="173"/>
      <c r="J8" s="173">
        <f>SUMIF(請求内訳書!K34:K51,8%,請求内訳書!J34:J51)</f>
        <v>0</v>
      </c>
      <c r="K8" s="174"/>
      <c r="L8" s="147">
        <f>ROUND(請求内訳書!J31,0)</f>
        <v>0</v>
      </c>
      <c r="M8" s="148"/>
    </row>
    <row r="9" spans="1:13" ht="21" customHeight="1">
      <c r="A9" s="140">
        <f>請求内訳書!D56</f>
        <v>0</v>
      </c>
      <c r="B9" s="141"/>
      <c r="C9" s="142">
        <f>請求内訳書!D55</f>
        <v>0</v>
      </c>
      <c r="D9" s="143"/>
      <c r="E9" s="144"/>
      <c r="F9" s="145" t="str">
        <f>IF(請求内訳書!D57=0,"",請求内訳書!D57)</f>
        <v/>
      </c>
      <c r="G9" s="146"/>
      <c r="H9" s="173">
        <f>SUMIF(請求内訳書!K60:K77,10%,請求内訳書!J60:J77)</f>
        <v>0</v>
      </c>
      <c r="I9" s="173"/>
      <c r="J9" s="173">
        <f>SUMIF(請求内訳書!K60:K77,8%,請求内訳書!J60:J77)</f>
        <v>0</v>
      </c>
      <c r="K9" s="174"/>
      <c r="L9" s="147">
        <f>ROUND(請求内訳書!J57,0)</f>
        <v>0</v>
      </c>
      <c r="M9" s="148"/>
    </row>
    <row r="10" spans="1:13" ht="21" customHeight="1">
      <c r="A10" s="140">
        <f>請求内訳書!D82</f>
        <v>0</v>
      </c>
      <c r="B10" s="141"/>
      <c r="C10" s="142">
        <f>請求内訳書!D81</f>
        <v>0</v>
      </c>
      <c r="D10" s="143"/>
      <c r="E10" s="144"/>
      <c r="F10" s="145" t="str">
        <f>IF(請求内訳書!D83=0,"",請求内訳書!D83)</f>
        <v/>
      </c>
      <c r="G10" s="146"/>
      <c r="H10" s="173">
        <f>SUMIF(請求内訳書!K86:K103,10%,請求内訳書!J86:J103)</f>
        <v>0</v>
      </c>
      <c r="I10" s="173"/>
      <c r="J10" s="173">
        <f>SUMIF(請求内訳書!K86:K103,8%,請求内訳書!J86:J103)</f>
        <v>0</v>
      </c>
      <c r="K10" s="174"/>
      <c r="L10" s="147">
        <f>ROUND(請求内訳書!J83,0)</f>
        <v>0</v>
      </c>
      <c r="M10" s="148"/>
    </row>
    <row r="11" spans="1:13" ht="21" customHeight="1">
      <c r="A11" s="140">
        <f>請求内訳書!D108</f>
        <v>0</v>
      </c>
      <c r="B11" s="141"/>
      <c r="C11" s="142">
        <f>請求内訳書!D107</f>
        <v>0</v>
      </c>
      <c r="D11" s="143"/>
      <c r="E11" s="144"/>
      <c r="F11" s="145" t="str">
        <f>IF(請求内訳書!D109=0,"",請求内訳書!D109)</f>
        <v/>
      </c>
      <c r="G11" s="146"/>
      <c r="H11" s="173">
        <f>SUMIF(請求内訳書!K112:K129,10%,請求内訳書!J112:J129)</f>
        <v>0</v>
      </c>
      <c r="I11" s="173"/>
      <c r="J11" s="173">
        <f>SUMIF(請求内訳書!K112:K129,8%,請求内訳書!J112:J129)</f>
        <v>0</v>
      </c>
      <c r="K11" s="174"/>
      <c r="L11" s="147">
        <f>ROUND(請求内訳書!J109,0)</f>
        <v>0</v>
      </c>
      <c r="M11" s="148"/>
    </row>
    <row r="12" spans="1:13" ht="21" customHeight="1">
      <c r="A12" s="140">
        <f>請求内訳書!D134</f>
        <v>0</v>
      </c>
      <c r="B12" s="141"/>
      <c r="C12" s="142">
        <f>請求内訳書!D133</f>
        <v>0</v>
      </c>
      <c r="D12" s="143"/>
      <c r="E12" s="144"/>
      <c r="F12" s="145" t="str">
        <f>IF(請求内訳書!D135=0,"",請求内訳書!D135)</f>
        <v/>
      </c>
      <c r="G12" s="146"/>
      <c r="H12" s="173">
        <f>SUMIF(請求内訳書!K138:K155,10%,請求内訳書!J138:J155)</f>
        <v>0</v>
      </c>
      <c r="I12" s="173"/>
      <c r="J12" s="173">
        <f>SUMIF(請求内訳書!K138:K155,8%,請求内訳書!J138:J155)</f>
        <v>0</v>
      </c>
      <c r="K12" s="174"/>
      <c r="L12" s="147">
        <f>ROUND(請求内訳書!J135,0)</f>
        <v>0</v>
      </c>
      <c r="M12" s="148"/>
    </row>
    <row r="13" spans="1:13" ht="21" customHeight="1">
      <c r="A13" s="140">
        <f>請求内訳書!D160</f>
        <v>0</v>
      </c>
      <c r="B13" s="141"/>
      <c r="C13" s="142">
        <f>請求内訳書!D159</f>
        <v>0</v>
      </c>
      <c r="D13" s="143"/>
      <c r="E13" s="144"/>
      <c r="F13" s="145" t="str">
        <f>IF(請求内訳書!D161=0,"",請求内訳書!D161)</f>
        <v/>
      </c>
      <c r="G13" s="146"/>
      <c r="H13" s="173">
        <f>SUMIF(請求内訳書!K164:K181,10%,請求内訳書!J164:J181)</f>
        <v>0</v>
      </c>
      <c r="I13" s="173"/>
      <c r="J13" s="173">
        <f>SUMIF(請求内訳書!K164:K181,8%,請求内訳書!J164:J181)</f>
        <v>0</v>
      </c>
      <c r="K13" s="174"/>
      <c r="L13" s="147">
        <f>ROUND(請求内訳書!J161,0)</f>
        <v>0</v>
      </c>
      <c r="M13" s="148"/>
    </row>
    <row r="14" spans="1:13" ht="21" customHeight="1">
      <c r="A14" s="140">
        <f>請求内訳書!D186</f>
        <v>0</v>
      </c>
      <c r="B14" s="141"/>
      <c r="C14" s="142">
        <f>請求内訳書!D185</f>
        <v>0</v>
      </c>
      <c r="D14" s="143"/>
      <c r="E14" s="144"/>
      <c r="F14" s="145" t="str">
        <f>IF(請求内訳書!D187=0,"",請求内訳書!D187)</f>
        <v/>
      </c>
      <c r="G14" s="146"/>
      <c r="H14" s="173">
        <f>SUMIF(請求内訳書!K190:K207,10%,請求内訳書!J190:J207)</f>
        <v>0</v>
      </c>
      <c r="I14" s="173"/>
      <c r="J14" s="173">
        <f>SUMIF(請求内訳書!K190:K207,8%,請求内訳書!J190:J207)</f>
        <v>0</v>
      </c>
      <c r="K14" s="174"/>
      <c r="L14" s="147">
        <f>ROUND(請求内訳書!J187,0)</f>
        <v>0</v>
      </c>
      <c r="M14" s="148"/>
    </row>
    <row r="15" spans="1:13" ht="21" customHeight="1">
      <c r="A15" s="140">
        <f>請求内訳書!D212</f>
        <v>0</v>
      </c>
      <c r="B15" s="141"/>
      <c r="C15" s="142">
        <f>請求内訳書!D211</f>
        <v>0</v>
      </c>
      <c r="D15" s="143"/>
      <c r="E15" s="144"/>
      <c r="F15" s="145" t="str">
        <f>IF(請求内訳書!D213=0,"",請求内訳書!D213)</f>
        <v/>
      </c>
      <c r="G15" s="146"/>
      <c r="H15" s="173">
        <f>SUMIF(請求内訳書!K216:K233,10%,請求内訳書!J216:J233)</f>
        <v>0</v>
      </c>
      <c r="I15" s="173"/>
      <c r="J15" s="173">
        <f>SUMIF(請求内訳書!K216:K233,8%,請求内訳書!J216:J233)</f>
        <v>0</v>
      </c>
      <c r="K15" s="174"/>
      <c r="L15" s="147">
        <f>ROUND(請求内訳書!J213,0)</f>
        <v>0</v>
      </c>
      <c r="M15" s="148"/>
    </row>
    <row r="16" spans="1:13" ht="21" customHeight="1">
      <c r="A16" s="140">
        <f>請求内訳書!D238</f>
        <v>0</v>
      </c>
      <c r="B16" s="141"/>
      <c r="C16" s="142">
        <f>請求内訳書!D237</f>
        <v>0</v>
      </c>
      <c r="D16" s="143"/>
      <c r="E16" s="144"/>
      <c r="F16" s="145" t="str">
        <f>IF(請求内訳書!D239=0,"",請求内訳書!D239)</f>
        <v/>
      </c>
      <c r="G16" s="146"/>
      <c r="H16" s="173">
        <f>SUMIF(請求内訳書!K242:K259,10%,請求内訳書!J242:J259)</f>
        <v>0</v>
      </c>
      <c r="I16" s="173"/>
      <c r="J16" s="173">
        <f>SUMIF(請求内訳書!K242:K259,8%,請求内訳書!J242:J259)</f>
        <v>0</v>
      </c>
      <c r="K16" s="174"/>
      <c r="L16" s="147">
        <f>ROUND(請求内訳書!J239,0)</f>
        <v>0</v>
      </c>
      <c r="M16" s="148"/>
    </row>
    <row r="17" spans="1:13" ht="21" customHeight="1">
      <c r="A17" s="140">
        <f>請求内訳書!D264</f>
        <v>0</v>
      </c>
      <c r="B17" s="141"/>
      <c r="C17" s="142">
        <f>請求内訳書!D263</f>
        <v>0</v>
      </c>
      <c r="D17" s="143"/>
      <c r="E17" s="144"/>
      <c r="F17" s="145" t="str">
        <f>IF(請求内訳書!D265=0,"",請求内訳書!D265)</f>
        <v/>
      </c>
      <c r="G17" s="146"/>
      <c r="H17" s="173">
        <f>SUMIF(請求内訳書!K268:K285,10%,請求内訳書!J268:J285)</f>
        <v>0</v>
      </c>
      <c r="I17" s="173"/>
      <c r="J17" s="173">
        <f>SUMIF(請求内訳書!K268:K285,8%,請求内訳書!J268:J285)</f>
        <v>0</v>
      </c>
      <c r="K17" s="174"/>
      <c r="L17" s="147">
        <f>ROUND(請求内訳書!J265,0)</f>
        <v>0</v>
      </c>
      <c r="M17" s="148"/>
    </row>
    <row r="18" spans="1:13" ht="21" customHeight="1">
      <c r="A18" s="140">
        <f>請求内訳書!D290</f>
        <v>0</v>
      </c>
      <c r="B18" s="141"/>
      <c r="C18" s="142">
        <f>請求内訳書!D289</f>
        <v>0</v>
      </c>
      <c r="D18" s="143"/>
      <c r="E18" s="144"/>
      <c r="F18" s="145" t="str">
        <f>IF(請求内訳書!D291=0,"",請求内訳書!D291)</f>
        <v/>
      </c>
      <c r="G18" s="146"/>
      <c r="H18" s="173">
        <f>SUMIF(請求内訳書!K294:K311,10%,請求内訳書!J294:J311)</f>
        <v>0</v>
      </c>
      <c r="I18" s="173"/>
      <c r="J18" s="173">
        <f>SUMIF(請求内訳書!K294:K311,8%,請求内訳書!J294:J311)</f>
        <v>0</v>
      </c>
      <c r="K18" s="174"/>
      <c r="L18" s="147">
        <f>ROUND(請求内訳書!J291,0)</f>
        <v>0</v>
      </c>
      <c r="M18" s="148"/>
    </row>
    <row r="19" spans="1:13" ht="21" customHeight="1">
      <c r="A19" s="140">
        <f>請求内訳書!D316</f>
        <v>0</v>
      </c>
      <c r="B19" s="141"/>
      <c r="C19" s="142">
        <f>請求内訳書!D315</f>
        <v>0</v>
      </c>
      <c r="D19" s="143"/>
      <c r="E19" s="144"/>
      <c r="F19" s="145" t="str">
        <f>IF(請求内訳書!D317=0,"",請求内訳書!D317)</f>
        <v/>
      </c>
      <c r="G19" s="146"/>
      <c r="H19" s="173">
        <f>SUMIF(請求内訳書!K320:K337,10%,請求内訳書!J320:J337)</f>
        <v>0</v>
      </c>
      <c r="I19" s="173"/>
      <c r="J19" s="173">
        <f>SUMIF(請求内訳書!K320:K337,8%,請求内訳書!J320:J337)</f>
        <v>0</v>
      </c>
      <c r="K19" s="174"/>
      <c r="L19" s="147">
        <f>ROUND(請求内訳書!J317,0)</f>
        <v>0</v>
      </c>
      <c r="M19" s="148"/>
    </row>
    <row r="20" spans="1:13" ht="21" customHeight="1">
      <c r="A20" s="140">
        <f>請求内訳書!D342</f>
        <v>0</v>
      </c>
      <c r="B20" s="141"/>
      <c r="C20" s="142">
        <f>請求内訳書!D341</f>
        <v>0</v>
      </c>
      <c r="D20" s="143"/>
      <c r="E20" s="144"/>
      <c r="F20" s="145" t="str">
        <f>IF(請求内訳書!D343=0,"",請求内訳書!D343)</f>
        <v/>
      </c>
      <c r="G20" s="146"/>
      <c r="H20" s="173">
        <f>SUMIF(請求内訳書!K346:K363,10%,請求内訳書!J346:J363)</f>
        <v>0</v>
      </c>
      <c r="I20" s="173"/>
      <c r="J20" s="173">
        <f>SUMIF(請求内訳書!K346:K363,8%,請求内訳書!J346:J363)</f>
        <v>0</v>
      </c>
      <c r="K20" s="174"/>
      <c r="L20" s="147">
        <f>ROUND(請求内訳書!J343,0)</f>
        <v>0</v>
      </c>
      <c r="M20" s="148"/>
    </row>
    <row r="21" spans="1:13" ht="21" customHeight="1">
      <c r="A21" s="140">
        <f>請求内訳書!D368</f>
        <v>0</v>
      </c>
      <c r="B21" s="141"/>
      <c r="C21" s="142">
        <f>請求内訳書!D367</f>
        <v>0</v>
      </c>
      <c r="D21" s="143"/>
      <c r="E21" s="144"/>
      <c r="F21" s="145" t="str">
        <f>IF(請求内訳書!D369=0,"",請求内訳書!D369)</f>
        <v/>
      </c>
      <c r="G21" s="146"/>
      <c r="H21" s="173">
        <f>SUMIF(請求内訳書!K372:K389,10%,請求内訳書!J372:J389)</f>
        <v>0</v>
      </c>
      <c r="I21" s="173"/>
      <c r="J21" s="173">
        <f>SUMIF(請求内訳書!K372:K389,8%,請求内訳書!J372:J389)</f>
        <v>0</v>
      </c>
      <c r="K21" s="174"/>
      <c r="L21" s="147">
        <f>ROUND(請求内訳書!J369,0)</f>
        <v>0</v>
      </c>
      <c r="M21" s="148"/>
    </row>
    <row r="22" spans="1:13" ht="21" customHeight="1">
      <c r="A22" s="140">
        <f>請求内訳書!D394</f>
        <v>0</v>
      </c>
      <c r="B22" s="141"/>
      <c r="C22" s="142">
        <f>請求内訳書!D393</f>
        <v>0</v>
      </c>
      <c r="D22" s="143"/>
      <c r="E22" s="144"/>
      <c r="F22" s="145" t="str">
        <f>IF(請求内訳書!D395=0,"",請求内訳書!D395)</f>
        <v/>
      </c>
      <c r="G22" s="146"/>
      <c r="H22" s="173">
        <f>SUMIF(請求内訳書!K398:K415,10%,請求内訳書!J398:J415)</f>
        <v>0</v>
      </c>
      <c r="I22" s="173"/>
      <c r="J22" s="173">
        <f>SUMIF(請求内訳書!K398:K415,8%,請求内訳書!J398:J415)</f>
        <v>0</v>
      </c>
      <c r="K22" s="174"/>
      <c r="L22" s="147">
        <f>ROUND(請求内訳書!J395,0)</f>
        <v>0</v>
      </c>
      <c r="M22" s="148"/>
    </row>
    <row r="23" spans="1:13" ht="21" customHeight="1">
      <c r="A23" s="140">
        <f>請求内訳書!D420</f>
        <v>0</v>
      </c>
      <c r="B23" s="141"/>
      <c r="C23" s="142">
        <f>請求内訳書!D419</f>
        <v>0</v>
      </c>
      <c r="D23" s="143"/>
      <c r="E23" s="144"/>
      <c r="F23" s="145" t="str">
        <f>IF(請求内訳書!D421=0,"",請求内訳書!D421)</f>
        <v/>
      </c>
      <c r="G23" s="146"/>
      <c r="H23" s="173">
        <f>SUMIF(請求内訳書!K424:K441,10%,請求内訳書!J424:J441)</f>
        <v>0</v>
      </c>
      <c r="I23" s="173"/>
      <c r="J23" s="173">
        <f>SUMIF(請求内訳書!K424:K441,8%,請求内訳書!J424:J441)</f>
        <v>0</v>
      </c>
      <c r="K23" s="174"/>
      <c r="L23" s="147">
        <f>ROUND(請求内訳書!J421,0)</f>
        <v>0</v>
      </c>
      <c r="M23" s="148"/>
    </row>
    <row r="24" spans="1:13" ht="21" customHeight="1">
      <c r="A24" s="140">
        <f>請求内訳書!D446</f>
        <v>0</v>
      </c>
      <c r="B24" s="141"/>
      <c r="C24" s="142">
        <f>請求内訳書!D445</f>
        <v>0</v>
      </c>
      <c r="D24" s="143"/>
      <c r="E24" s="144"/>
      <c r="F24" s="145" t="str">
        <f>IF(請求内訳書!D447=0,"",請求内訳書!D447)</f>
        <v/>
      </c>
      <c r="G24" s="146"/>
      <c r="H24" s="173">
        <f>SUMIF(請求内訳書!K450:K467,10%,請求内訳書!J450:J467)</f>
        <v>0</v>
      </c>
      <c r="I24" s="173"/>
      <c r="J24" s="173">
        <f>SUMIF(請求内訳書!K450:K467,8%,請求内訳書!J450:J467)</f>
        <v>0</v>
      </c>
      <c r="K24" s="174"/>
      <c r="L24" s="147">
        <f>ROUND(請求内訳書!J447,0)</f>
        <v>0</v>
      </c>
      <c r="M24" s="148"/>
    </row>
    <row r="25" spans="1:13" ht="21" customHeight="1">
      <c r="A25" s="140">
        <f>請求内訳書!D472</f>
        <v>0</v>
      </c>
      <c r="B25" s="141"/>
      <c r="C25" s="142">
        <f>請求内訳書!D471</f>
        <v>0</v>
      </c>
      <c r="D25" s="143"/>
      <c r="E25" s="144"/>
      <c r="F25" s="145" t="str">
        <f>IF(請求内訳書!D473=0,"",請求内訳書!D473)</f>
        <v/>
      </c>
      <c r="G25" s="146"/>
      <c r="H25" s="173">
        <f>SUMIF(請求内訳書!K476:K493,10%,請求内訳書!J476:J493)</f>
        <v>0</v>
      </c>
      <c r="I25" s="173"/>
      <c r="J25" s="173">
        <f>SUMIF(請求内訳書!K476:K493,8%,請求内訳書!J476:J493)</f>
        <v>0</v>
      </c>
      <c r="K25" s="174"/>
      <c r="L25" s="147">
        <f>ROUND(請求内訳書!J473,0)</f>
        <v>0</v>
      </c>
      <c r="M25" s="148"/>
    </row>
    <row r="26" spans="1:13" ht="21" customHeight="1">
      <c r="A26" s="149">
        <f>請求内訳書!D498</f>
        <v>0</v>
      </c>
      <c r="B26" s="150"/>
      <c r="C26" s="151">
        <f>請求内訳書!D497</f>
        <v>0</v>
      </c>
      <c r="D26" s="152"/>
      <c r="E26" s="153"/>
      <c r="F26" s="154" t="str">
        <f>IF(請求内訳書!D499=0,"",請求内訳書!D499)</f>
        <v/>
      </c>
      <c r="G26" s="155"/>
      <c r="H26" s="191">
        <f>SUMIF(請求内訳書!K502:K519,10%,請求内訳書!J502:J519)</f>
        <v>0</v>
      </c>
      <c r="I26" s="191"/>
      <c r="J26" s="191">
        <f>SUMIF(請求内訳書!K502:K519,8%,請求内訳書!J502:J519)</f>
        <v>0</v>
      </c>
      <c r="K26" s="192"/>
      <c r="L26" s="156">
        <f>ROUND(請求内訳書!J499,0)</f>
        <v>0</v>
      </c>
      <c r="M26" s="157"/>
    </row>
  </sheetData>
  <sheetProtection sheet="1" selectLockedCells="1"/>
  <mergeCells count="135">
    <mergeCell ref="H26:I26"/>
    <mergeCell ref="J26:K26"/>
    <mergeCell ref="H21:I21"/>
    <mergeCell ref="J21:K21"/>
    <mergeCell ref="H22:I22"/>
    <mergeCell ref="J22:K22"/>
    <mergeCell ref="H23:I23"/>
    <mergeCell ref="J23:K23"/>
    <mergeCell ref="H24:I24"/>
    <mergeCell ref="J24:K24"/>
    <mergeCell ref="H25:I25"/>
    <mergeCell ref="J25:K25"/>
    <mergeCell ref="H7:I7"/>
    <mergeCell ref="J7:K7"/>
    <mergeCell ref="H8:I8"/>
    <mergeCell ref="J8:K8"/>
    <mergeCell ref="H9:I9"/>
    <mergeCell ref="J9:K9"/>
    <mergeCell ref="H10:I10"/>
    <mergeCell ref="J10:K10"/>
    <mergeCell ref="H11:I11"/>
    <mergeCell ref="J11:K11"/>
    <mergeCell ref="A9:B9"/>
    <mergeCell ref="C9:E9"/>
    <mergeCell ref="F9:G9"/>
    <mergeCell ref="L9:M9"/>
    <mergeCell ref="A10:B10"/>
    <mergeCell ref="C10:E10"/>
    <mergeCell ref="F10:G10"/>
    <mergeCell ref="L10:M10"/>
    <mergeCell ref="L1:M1"/>
    <mergeCell ref="F7:G7"/>
    <mergeCell ref="L7:M7"/>
    <mergeCell ref="A8:B8"/>
    <mergeCell ref="C8:E8"/>
    <mergeCell ref="F8:G8"/>
    <mergeCell ref="L8:M8"/>
    <mergeCell ref="A6:B6"/>
    <mergeCell ref="C6:E6"/>
    <mergeCell ref="F6:G6"/>
    <mergeCell ref="L6:M6"/>
    <mergeCell ref="A7:B7"/>
    <mergeCell ref="C7:E7"/>
    <mergeCell ref="F1:H1"/>
    <mergeCell ref="H6:I6"/>
    <mergeCell ref="J6:K6"/>
    <mergeCell ref="A13:B13"/>
    <mergeCell ref="C13:E13"/>
    <mergeCell ref="F13:G13"/>
    <mergeCell ref="L13:M13"/>
    <mergeCell ref="A14:B14"/>
    <mergeCell ref="C14:E14"/>
    <mergeCell ref="F14:G14"/>
    <mergeCell ref="L14:M14"/>
    <mergeCell ref="A11:B11"/>
    <mergeCell ref="C11:E11"/>
    <mergeCell ref="F11:G11"/>
    <mergeCell ref="L11:M11"/>
    <mergeCell ref="A12:B12"/>
    <mergeCell ref="C12:E12"/>
    <mergeCell ref="F12:G12"/>
    <mergeCell ref="L12:M12"/>
    <mergeCell ref="H12:I12"/>
    <mergeCell ref="J12:K12"/>
    <mergeCell ref="H13:I13"/>
    <mergeCell ref="J13:K13"/>
    <mergeCell ref="H14:I14"/>
    <mergeCell ref="J14:K14"/>
    <mergeCell ref="A17:B17"/>
    <mergeCell ref="C17:E17"/>
    <mergeCell ref="F17:G17"/>
    <mergeCell ref="L17:M17"/>
    <mergeCell ref="A18:B18"/>
    <mergeCell ref="C18:E18"/>
    <mergeCell ref="F18:G18"/>
    <mergeCell ref="L18:M18"/>
    <mergeCell ref="A15:B15"/>
    <mergeCell ref="C15:E15"/>
    <mergeCell ref="F15:G15"/>
    <mergeCell ref="L15:M15"/>
    <mergeCell ref="A16:B16"/>
    <mergeCell ref="C16:E16"/>
    <mergeCell ref="F16:G16"/>
    <mergeCell ref="L16:M16"/>
    <mergeCell ref="H15:I15"/>
    <mergeCell ref="J15:K15"/>
    <mergeCell ref="H16:I16"/>
    <mergeCell ref="J16:K16"/>
    <mergeCell ref="H17:I17"/>
    <mergeCell ref="J17:K17"/>
    <mergeCell ref="H18:I18"/>
    <mergeCell ref="J18:K18"/>
    <mergeCell ref="C21:E21"/>
    <mergeCell ref="F21:G21"/>
    <mergeCell ref="L21:M21"/>
    <mergeCell ref="A22:B22"/>
    <mergeCell ref="C22:E22"/>
    <mergeCell ref="F22:G22"/>
    <mergeCell ref="L22:M22"/>
    <mergeCell ref="A19:B19"/>
    <mergeCell ref="C19:E19"/>
    <mergeCell ref="F19:G19"/>
    <mergeCell ref="L19:M19"/>
    <mergeCell ref="A20:B20"/>
    <mergeCell ref="C20:E20"/>
    <mergeCell ref="F20:G20"/>
    <mergeCell ref="L20:M20"/>
    <mergeCell ref="H19:I19"/>
    <mergeCell ref="J19:K19"/>
    <mergeCell ref="H20:I20"/>
    <mergeCell ref="J20:K20"/>
    <mergeCell ref="A25:B25"/>
    <mergeCell ref="C25:E25"/>
    <mergeCell ref="F25:G25"/>
    <mergeCell ref="L25:M25"/>
    <mergeCell ref="A26:B26"/>
    <mergeCell ref="C26:E26"/>
    <mergeCell ref="F26:G26"/>
    <mergeCell ref="L26:M26"/>
    <mergeCell ref="A2:D2"/>
    <mergeCell ref="A3:D3"/>
    <mergeCell ref="A4:D4"/>
    <mergeCell ref="E2:M2"/>
    <mergeCell ref="E3:M3"/>
    <mergeCell ref="E4:I4"/>
    <mergeCell ref="J4:M4"/>
    <mergeCell ref="A23:B23"/>
    <mergeCell ref="C23:E23"/>
    <mergeCell ref="F23:G23"/>
    <mergeCell ref="L23:M23"/>
    <mergeCell ref="A24:B24"/>
    <mergeCell ref="C24:E24"/>
    <mergeCell ref="F24:G24"/>
    <mergeCell ref="L24:M24"/>
    <mergeCell ref="A21:B21"/>
  </mergeCells>
  <phoneticPr fontId="2"/>
  <conditionalFormatting sqref="F7:F26">
    <cfRule type="cellIs" dxfId="1" priority="6" operator="lessThanOrEqual">
      <formula>0</formula>
    </cfRule>
  </conditionalFormatting>
  <conditionalFormatting sqref="L7:L26">
    <cfRule type="cellIs" dxfId="0" priority="1" operator="lessThanOrEqual">
      <formula>0</formula>
    </cfRule>
  </conditionalFormatting>
  <pageMargins left="0.70866141732283472" right="0.70866141732283472" top="0.70866141732283472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676AC-9F7A-4F7A-A881-94DBE053AE81}">
  <dimension ref="A1:M520"/>
  <sheetViews>
    <sheetView showGridLines="0" showZeros="0" zoomScaleNormal="100" workbookViewId="0">
      <selection activeCell="G8" sqref="G8"/>
    </sheetView>
  </sheetViews>
  <sheetFormatPr defaultRowHeight="13.2"/>
  <cols>
    <col min="1" max="1" width="6.77734375" style="53" customWidth="1"/>
    <col min="2" max="2" width="15.77734375" customWidth="1"/>
    <col min="3" max="3" width="16.109375" customWidth="1"/>
    <col min="4" max="6" width="15.77734375" customWidth="1"/>
    <col min="7" max="7" width="7.77734375" style="20" customWidth="1"/>
    <col min="8" max="8" width="4.77734375" customWidth="1"/>
    <col min="9" max="9" width="12.77734375" customWidth="1"/>
    <col min="10" max="10" width="15.77734375" customWidth="1"/>
    <col min="11" max="11" width="5.77734375" style="20" customWidth="1"/>
    <col min="12" max="13" width="9.21875" bestFit="1" customWidth="1"/>
  </cols>
  <sheetData>
    <row r="1" spans="1:13" ht="31.95" customHeight="1">
      <c r="C1" s="22"/>
      <c r="D1" s="218" t="s">
        <v>75</v>
      </c>
      <c r="E1" s="218"/>
      <c r="F1" s="218"/>
      <c r="G1" s="218"/>
      <c r="H1" s="218"/>
      <c r="I1" s="219">
        <f>請求書表紙!$I$2</f>
        <v>0</v>
      </c>
      <c r="J1" s="219"/>
      <c r="K1" s="41"/>
    </row>
    <row r="2" spans="1:13" ht="20.399999999999999" customHeight="1">
      <c r="A2" s="220" t="s">
        <v>6</v>
      </c>
      <c r="B2" s="221"/>
      <c r="C2" s="222"/>
      <c r="D2" s="223" t="str">
        <f>請求書表紙!$H$12&amp;"  ("&amp;請求書表紙!$H$11&amp;")"</f>
        <v xml:space="preserve">  ()</v>
      </c>
      <c r="E2" s="224"/>
      <c r="F2" s="224"/>
      <c r="G2" s="224"/>
      <c r="H2" s="224"/>
      <c r="I2" s="224"/>
      <c r="J2" s="224"/>
      <c r="K2" s="225"/>
    </row>
    <row r="3" spans="1:13" ht="20.399999999999999" customHeight="1">
      <c r="A3" s="207" t="s">
        <v>90</v>
      </c>
      <c r="B3" s="208"/>
      <c r="C3" s="209"/>
      <c r="D3" s="210"/>
      <c r="E3" s="211"/>
      <c r="F3" s="211"/>
      <c r="G3" s="211"/>
      <c r="H3" s="211"/>
      <c r="I3" s="211"/>
      <c r="J3" s="211"/>
      <c r="K3" s="212"/>
    </row>
    <row r="4" spans="1:13" ht="20.399999999999999" customHeight="1">
      <c r="A4" s="201" t="s">
        <v>91</v>
      </c>
      <c r="B4" s="202"/>
      <c r="C4" s="203"/>
      <c r="D4" s="204"/>
      <c r="E4" s="205"/>
      <c r="F4" s="205"/>
      <c r="G4" s="205"/>
      <c r="H4" s="205"/>
      <c r="I4" s="205"/>
      <c r="J4" s="205"/>
      <c r="K4" s="206"/>
    </row>
    <row r="5" spans="1:13" ht="20.399999999999999" customHeight="1">
      <c r="A5" s="213" t="s">
        <v>81</v>
      </c>
      <c r="B5" s="214"/>
      <c r="C5" s="215"/>
      <c r="D5" s="216">
        <f>SUM(J8:J25)</f>
        <v>0</v>
      </c>
      <c r="E5" s="217"/>
      <c r="F5" s="217"/>
      <c r="G5" s="217"/>
      <c r="H5" s="217"/>
      <c r="I5" s="217"/>
      <c r="J5" s="52">
        <f>SUMPRODUCT(J8:J25,K8:K25)</f>
        <v>0</v>
      </c>
      <c r="K5" s="38"/>
      <c r="L5" s="50">
        <f>D5</f>
        <v>0</v>
      </c>
      <c r="M5" s="50">
        <f>J5</f>
        <v>0</v>
      </c>
    </row>
    <row r="6" spans="1:13">
      <c r="F6" s="200">
        <f>SUMPRODUCT(J8:J25,K8:K25)</f>
        <v>0</v>
      </c>
      <c r="G6" s="200"/>
      <c r="H6" s="200"/>
      <c r="I6" s="200"/>
    </row>
    <row r="7" spans="1:13" ht="30" customHeight="1">
      <c r="A7" s="76" t="s">
        <v>88</v>
      </c>
      <c r="B7" s="21" t="s">
        <v>76</v>
      </c>
      <c r="C7" s="21" t="s">
        <v>87</v>
      </c>
      <c r="D7" s="196" t="s">
        <v>78</v>
      </c>
      <c r="E7" s="196"/>
      <c r="F7" s="196"/>
      <c r="G7" s="75" t="s">
        <v>0</v>
      </c>
      <c r="H7" s="37" t="s">
        <v>24</v>
      </c>
      <c r="I7" s="21" t="s">
        <v>79</v>
      </c>
      <c r="J7" s="21" t="s">
        <v>80</v>
      </c>
      <c r="K7" s="40" t="s">
        <v>111</v>
      </c>
    </row>
    <row r="8" spans="1:13" ht="21" customHeight="1">
      <c r="A8" s="54"/>
      <c r="B8" s="30"/>
      <c r="C8" s="32"/>
      <c r="D8" s="193"/>
      <c r="E8" s="194"/>
      <c r="F8" s="195"/>
      <c r="G8" s="226"/>
      <c r="H8" s="31"/>
      <c r="I8" s="66"/>
      <c r="J8" s="68">
        <f>ROUND(G8*I8,0)</f>
        <v>0</v>
      </c>
      <c r="K8" s="70"/>
    </row>
    <row r="9" spans="1:13" ht="21" customHeight="1">
      <c r="A9" s="54"/>
      <c r="B9" s="30"/>
      <c r="C9" s="32"/>
      <c r="D9" s="193"/>
      <c r="E9" s="194"/>
      <c r="F9" s="195"/>
      <c r="G9" s="226"/>
      <c r="H9" s="31"/>
      <c r="I9" s="66"/>
      <c r="J9" s="68">
        <f>ROUND(G9*I9,0)</f>
        <v>0</v>
      </c>
      <c r="K9" s="70"/>
    </row>
    <row r="10" spans="1:13" ht="21" customHeight="1">
      <c r="A10" s="54"/>
      <c r="B10" s="30"/>
      <c r="C10" s="32"/>
      <c r="D10" s="193"/>
      <c r="E10" s="194"/>
      <c r="F10" s="195"/>
      <c r="G10" s="226"/>
      <c r="H10" s="31"/>
      <c r="I10" s="66"/>
      <c r="J10" s="68">
        <f t="shared" ref="J10:J11" si="0">ROUND(G10*I10,0)</f>
        <v>0</v>
      </c>
      <c r="K10" s="70"/>
    </row>
    <row r="11" spans="1:13" ht="21" customHeight="1">
      <c r="A11" s="54"/>
      <c r="B11" s="30"/>
      <c r="C11" s="32"/>
      <c r="D11" s="193"/>
      <c r="E11" s="194"/>
      <c r="F11" s="195"/>
      <c r="G11" s="226"/>
      <c r="H11" s="31"/>
      <c r="I11" s="66"/>
      <c r="J11" s="68">
        <f t="shared" si="0"/>
        <v>0</v>
      </c>
      <c r="K11" s="70"/>
    </row>
    <row r="12" spans="1:13" ht="21" customHeight="1">
      <c r="A12" s="54"/>
      <c r="B12" s="30"/>
      <c r="C12" s="32"/>
      <c r="D12" s="193"/>
      <c r="E12" s="194"/>
      <c r="F12" s="195"/>
      <c r="G12" s="226"/>
      <c r="H12" s="31"/>
      <c r="I12" s="66"/>
      <c r="J12" s="68">
        <f t="shared" ref="J12:J13" si="1">ROUND(G12*I12,0)</f>
        <v>0</v>
      </c>
      <c r="K12" s="70"/>
    </row>
    <row r="13" spans="1:13" ht="21" customHeight="1">
      <c r="A13" s="54"/>
      <c r="B13" s="30"/>
      <c r="C13" s="32"/>
      <c r="D13" s="193"/>
      <c r="E13" s="194"/>
      <c r="F13" s="195"/>
      <c r="G13" s="226"/>
      <c r="H13" s="31"/>
      <c r="I13" s="66"/>
      <c r="J13" s="68">
        <f t="shared" si="1"/>
        <v>0</v>
      </c>
      <c r="K13" s="70"/>
    </row>
    <row r="14" spans="1:13" ht="21" customHeight="1">
      <c r="A14" s="54"/>
      <c r="B14" s="30"/>
      <c r="C14" s="32"/>
      <c r="D14" s="193"/>
      <c r="E14" s="194"/>
      <c r="F14" s="195"/>
      <c r="G14" s="226"/>
      <c r="H14" s="31"/>
      <c r="I14" s="66"/>
      <c r="J14" s="68">
        <f>ROUND(G14*I14,0)</f>
        <v>0</v>
      </c>
      <c r="K14" s="70"/>
    </row>
    <row r="15" spans="1:13" ht="21" customHeight="1">
      <c r="A15" s="54"/>
      <c r="B15" s="30"/>
      <c r="C15" s="32"/>
      <c r="D15" s="193"/>
      <c r="E15" s="194"/>
      <c r="F15" s="195"/>
      <c r="G15" s="226"/>
      <c r="H15" s="31"/>
      <c r="I15" s="66"/>
      <c r="J15" s="68">
        <f t="shared" ref="J15:J18" si="2">ROUND(G15*I15,0)</f>
        <v>0</v>
      </c>
      <c r="K15" s="70">
        <v>0</v>
      </c>
    </row>
    <row r="16" spans="1:13" ht="21" customHeight="1">
      <c r="A16" s="54"/>
      <c r="B16" s="30"/>
      <c r="C16" s="32"/>
      <c r="D16" s="193"/>
      <c r="E16" s="194"/>
      <c r="F16" s="195"/>
      <c r="G16" s="226"/>
      <c r="H16" s="31"/>
      <c r="I16" s="66"/>
      <c r="J16" s="68">
        <f t="shared" si="2"/>
        <v>0</v>
      </c>
      <c r="K16" s="70">
        <v>0</v>
      </c>
    </row>
    <row r="17" spans="1:13" ht="21" customHeight="1">
      <c r="A17" s="54"/>
      <c r="B17" s="30"/>
      <c r="C17" s="32"/>
      <c r="D17" s="193"/>
      <c r="E17" s="194"/>
      <c r="F17" s="195"/>
      <c r="G17" s="226"/>
      <c r="H17" s="31"/>
      <c r="I17" s="66"/>
      <c r="J17" s="68">
        <f t="shared" si="2"/>
        <v>0</v>
      </c>
      <c r="K17" s="70"/>
    </row>
    <row r="18" spans="1:13" ht="21" customHeight="1">
      <c r="A18" s="54"/>
      <c r="B18" s="30"/>
      <c r="C18" s="32"/>
      <c r="D18" s="193"/>
      <c r="E18" s="194"/>
      <c r="F18" s="195"/>
      <c r="G18" s="226"/>
      <c r="H18" s="31"/>
      <c r="I18" s="66"/>
      <c r="J18" s="68">
        <f t="shared" si="2"/>
        <v>0</v>
      </c>
      <c r="K18" s="70"/>
    </row>
    <row r="19" spans="1:13" ht="21" customHeight="1">
      <c r="A19" s="54"/>
      <c r="B19" s="30"/>
      <c r="C19" s="32"/>
      <c r="D19" s="193"/>
      <c r="E19" s="194"/>
      <c r="F19" s="195"/>
      <c r="G19" s="226"/>
      <c r="H19" s="31"/>
      <c r="I19" s="66"/>
      <c r="J19" s="68">
        <f>ROUND(G19*I19,0)</f>
        <v>0</v>
      </c>
      <c r="K19" s="70"/>
    </row>
    <row r="20" spans="1:13" ht="21" customHeight="1">
      <c r="A20" s="54"/>
      <c r="B20" s="30"/>
      <c r="C20" s="32"/>
      <c r="D20" s="193"/>
      <c r="E20" s="194"/>
      <c r="F20" s="195"/>
      <c r="G20" s="226"/>
      <c r="H20" s="31"/>
      <c r="I20" s="66"/>
      <c r="J20" s="68">
        <f t="shared" ref="J20:J23" si="3">ROUND(G20*I20,0)</f>
        <v>0</v>
      </c>
      <c r="K20" s="70"/>
    </row>
    <row r="21" spans="1:13" ht="21" customHeight="1">
      <c r="A21" s="54"/>
      <c r="B21" s="30"/>
      <c r="C21" s="32"/>
      <c r="D21" s="193"/>
      <c r="E21" s="194"/>
      <c r="F21" s="195"/>
      <c r="G21" s="226"/>
      <c r="H21" s="31"/>
      <c r="I21" s="66"/>
      <c r="J21" s="68">
        <f t="shared" si="3"/>
        <v>0</v>
      </c>
      <c r="K21" s="70"/>
    </row>
    <row r="22" spans="1:13" ht="21" customHeight="1">
      <c r="A22" s="54"/>
      <c r="B22" s="30"/>
      <c r="C22" s="32"/>
      <c r="D22" s="193"/>
      <c r="E22" s="194"/>
      <c r="F22" s="195"/>
      <c r="G22" s="226"/>
      <c r="H22" s="31"/>
      <c r="I22" s="66"/>
      <c r="J22" s="68">
        <f t="shared" si="3"/>
        <v>0</v>
      </c>
      <c r="K22" s="70"/>
    </row>
    <row r="23" spans="1:13" ht="21" customHeight="1">
      <c r="A23" s="54"/>
      <c r="B23" s="30"/>
      <c r="C23" s="32"/>
      <c r="D23" s="193"/>
      <c r="E23" s="194"/>
      <c r="F23" s="195"/>
      <c r="G23" s="226"/>
      <c r="H23" s="31"/>
      <c r="I23" s="66"/>
      <c r="J23" s="68">
        <f t="shared" si="3"/>
        <v>0</v>
      </c>
      <c r="K23" s="70"/>
    </row>
    <row r="24" spans="1:13" ht="21" customHeight="1">
      <c r="A24" s="54"/>
      <c r="B24" s="30"/>
      <c r="C24" s="32"/>
      <c r="D24" s="193"/>
      <c r="E24" s="194"/>
      <c r="F24" s="195"/>
      <c r="G24" s="226"/>
      <c r="H24" s="31"/>
      <c r="I24" s="66"/>
      <c r="J24" s="68">
        <f t="shared" ref="J24:J25" si="4">ROUND(G24*I24,0)</f>
        <v>0</v>
      </c>
      <c r="K24" s="70"/>
    </row>
    <row r="25" spans="1:13" ht="21" customHeight="1">
      <c r="A25" s="54"/>
      <c r="B25" s="30"/>
      <c r="C25" s="32"/>
      <c r="D25" s="193"/>
      <c r="E25" s="194"/>
      <c r="F25" s="195"/>
      <c r="G25" s="226"/>
      <c r="H25" s="31"/>
      <c r="I25" s="66"/>
      <c r="J25" s="68">
        <f t="shared" si="4"/>
        <v>0</v>
      </c>
      <c r="K25" s="70">
        <v>0</v>
      </c>
    </row>
    <row r="26" spans="1:13" ht="21" customHeight="1">
      <c r="A26" s="56"/>
      <c r="B26" s="46"/>
      <c r="C26" s="46"/>
      <c r="D26" s="47"/>
      <c r="E26" s="47"/>
      <c r="F26" s="47"/>
      <c r="G26" s="48"/>
      <c r="H26" s="49"/>
      <c r="I26" s="46"/>
      <c r="J26" s="10"/>
      <c r="K26" s="49"/>
    </row>
    <row r="27" spans="1:13" ht="31.95" customHeight="1">
      <c r="C27" s="22"/>
      <c r="D27" s="218" t="s">
        <v>75</v>
      </c>
      <c r="E27" s="218"/>
      <c r="F27" s="218"/>
      <c r="G27" s="218"/>
      <c r="H27" s="218"/>
      <c r="I27" s="219">
        <f>請求書表紙!$I$2</f>
        <v>0</v>
      </c>
      <c r="J27" s="219"/>
      <c r="K27" s="219"/>
    </row>
    <row r="28" spans="1:13" ht="20.399999999999999" customHeight="1">
      <c r="A28" s="220" t="s">
        <v>6</v>
      </c>
      <c r="B28" s="221"/>
      <c r="C28" s="222"/>
      <c r="D28" s="223" t="str">
        <f>請求書表紙!$H$12&amp;"  ("&amp;請求書表紙!$H$11&amp;")"</f>
        <v xml:space="preserve">  ()</v>
      </c>
      <c r="E28" s="224"/>
      <c r="F28" s="224"/>
      <c r="G28" s="224"/>
      <c r="H28" s="224"/>
      <c r="I28" s="224"/>
      <c r="J28" s="224"/>
      <c r="K28" s="225"/>
    </row>
    <row r="29" spans="1:13" ht="20.399999999999999" customHeight="1">
      <c r="A29" s="207" t="s">
        <v>90</v>
      </c>
      <c r="B29" s="208"/>
      <c r="C29" s="209"/>
      <c r="D29" s="210"/>
      <c r="E29" s="211"/>
      <c r="F29" s="211"/>
      <c r="G29" s="211"/>
      <c r="H29" s="211"/>
      <c r="I29" s="211"/>
      <c r="J29" s="211"/>
      <c r="K29" s="212"/>
    </row>
    <row r="30" spans="1:13" ht="20.399999999999999" customHeight="1">
      <c r="A30" s="201" t="s">
        <v>91</v>
      </c>
      <c r="B30" s="202"/>
      <c r="C30" s="203"/>
      <c r="D30" s="204"/>
      <c r="E30" s="205"/>
      <c r="F30" s="205"/>
      <c r="G30" s="205"/>
      <c r="H30" s="205"/>
      <c r="I30" s="205"/>
      <c r="J30" s="205"/>
      <c r="K30" s="206"/>
    </row>
    <row r="31" spans="1:13" ht="20.399999999999999" customHeight="1">
      <c r="A31" s="213" t="s">
        <v>81</v>
      </c>
      <c r="B31" s="214"/>
      <c r="C31" s="215"/>
      <c r="D31" s="216">
        <f>SUM(J34:J51)</f>
        <v>0</v>
      </c>
      <c r="E31" s="217"/>
      <c r="F31" s="217"/>
      <c r="G31" s="217"/>
      <c r="H31" s="217"/>
      <c r="I31" s="217"/>
      <c r="J31" s="39">
        <f>SUMPRODUCT(J34:J51,K34:K51)</f>
        <v>0</v>
      </c>
      <c r="K31" s="38"/>
      <c r="L31" s="50">
        <f>D31</f>
        <v>0</v>
      </c>
      <c r="M31" s="50">
        <f>J31</f>
        <v>0</v>
      </c>
    </row>
    <row r="32" spans="1:13">
      <c r="F32" s="200">
        <f>J31</f>
        <v>0</v>
      </c>
      <c r="G32" s="200"/>
      <c r="H32" s="200"/>
      <c r="I32" s="200"/>
    </row>
    <row r="33" spans="1:11" ht="30" customHeight="1">
      <c r="A33" s="76" t="s">
        <v>88</v>
      </c>
      <c r="B33" s="21" t="s">
        <v>76</v>
      </c>
      <c r="C33" s="21" t="s">
        <v>87</v>
      </c>
      <c r="D33" s="196" t="s">
        <v>78</v>
      </c>
      <c r="E33" s="196"/>
      <c r="F33" s="196"/>
      <c r="G33" s="75" t="s">
        <v>0</v>
      </c>
      <c r="H33" s="37" t="s">
        <v>24</v>
      </c>
      <c r="I33" s="21" t="s">
        <v>79</v>
      </c>
      <c r="J33" s="21" t="s">
        <v>1</v>
      </c>
      <c r="K33" s="40" t="s">
        <v>111</v>
      </c>
    </row>
    <row r="34" spans="1:11" ht="21" customHeight="1">
      <c r="A34" s="54"/>
      <c r="B34" s="30"/>
      <c r="C34" s="32"/>
      <c r="D34" s="193"/>
      <c r="E34" s="194"/>
      <c r="F34" s="195"/>
      <c r="G34" s="226"/>
      <c r="H34" s="31"/>
      <c r="I34" s="66"/>
      <c r="J34" s="68">
        <f>ROUND(G34*I34,0)</f>
        <v>0</v>
      </c>
      <c r="K34" s="70"/>
    </row>
    <row r="35" spans="1:11" ht="21" customHeight="1">
      <c r="A35" s="54"/>
      <c r="B35" s="30"/>
      <c r="C35" s="32"/>
      <c r="D35" s="193"/>
      <c r="E35" s="194"/>
      <c r="F35" s="195"/>
      <c r="G35" s="226"/>
      <c r="H35" s="31"/>
      <c r="I35" s="66"/>
      <c r="J35" s="68">
        <f>ROUND(G35*I35,0)</f>
        <v>0</v>
      </c>
      <c r="K35" s="70"/>
    </row>
    <row r="36" spans="1:11" ht="21" customHeight="1">
      <c r="A36" s="54"/>
      <c r="B36" s="30"/>
      <c r="C36" s="32"/>
      <c r="D36" s="193"/>
      <c r="E36" s="194"/>
      <c r="F36" s="195"/>
      <c r="G36" s="226"/>
      <c r="H36" s="31"/>
      <c r="I36" s="66"/>
      <c r="J36" s="68">
        <f t="shared" ref="J36:J50" si="5">ROUND(G36*I36,0)</f>
        <v>0</v>
      </c>
      <c r="K36" s="70"/>
    </row>
    <row r="37" spans="1:11" ht="21" customHeight="1">
      <c r="A37" s="54"/>
      <c r="B37" s="30"/>
      <c r="C37" s="32"/>
      <c r="D37" s="193"/>
      <c r="E37" s="194"/>
      <c r="F37" s="195"/>
      <c r="G37" s="226"/>
      <c r="H37" s="31"/>
      <c r="I37" s="66"/>
      <c r="J37" s="68">
        <f t="shared" si="5"/>
        <v>0</v>
      </c>
      <c r="K37" s="70"/>
    </row>
    <row r="38" spans="1:11" ht="21" customHeight="1">
      <c r="A38" s="54"/>
      <c r="B38" s="30"/>
      <c r="C38" s="32"/>
      <c r="D38" s="193"/>
      <c r="E38" s="194"/>
      <c r="F38" s="195"/>
      <c r="G38" s="226"/>
      <c r="H38" s="31"/>
      <c r="I38" s="66"/>
      <c r="J38" s="68">
        <f t="shared" si="5"/>
        <v>0</v>
      </c>
      <c r="K38" s="70"/>
    </row>
    <row r="39" spans="1:11" ht="21" customHeight="1">
      <c r="A39" s="54"/>
      <c r="B39" s="30"/>
      <c r="C39" s="32"/>
      <c r="D39" s="193"/>
      <c r="E39" s="194"/>
      <c r="F39" s="195"/>
      <c r="G39" s="226"/>
      <c r="H39" s="31"/>
      <c r="I39" s="66"/>
      <c r="J39" s="68">
        <f t="shared" si="5"/>
        <v>0</v>
      </c>
      <c r="K39" s="70"/>
    </row>
    <row r="40" spans="1:11" ht="21" customHeight="1">
      <c r="A40" s="54"/>
      <c r="B40" s="30"/>
      <c r="C40" s="32"/>
      <c r="D40" s="193"/>
      <c r="E40" s="194"/>
      <c r="F40" s="195"/>
      <c r="G40" s="226"/>
      <c r="H40" s="31"/>
      <c r="I40" s="66"/>
      <c r="J40" s="68">
        <f t="shared" si="5"/>
        <v>0</v>
      </c>
      <c r="K40" s="70"/>
    </row>
    <row r="41" spans="1:11" ht="21" customHeight="1">
      <c r="A41" s="54"/>
      <c r="B41" s="30"/>
      <c r="C41" s="32"/>
      <c r="D41" s="193"/>
      <c r="E41" s="194"/>
      <c r="F41" s="195"/>
      <c r="G41" s="226"/>
      <c r="H41" s="31"/>
      <c r="I41" s="66"/>
      <c r="J41" s="68">
        <f t="shared" si="5"/>
        <v>0</v>
      </c>
      <c r="K41" s="70"/>
    </row>
    <row r="42" spans="1:11" ht="21" customHeight="1">
      <c r="A42" s="54"/>
      <c r="B42" s="30"/>
      <c r="C42" s="32"/>
      <c r="D42" s="193"/>
      <c r="E42" s="194"/>
      <c r="F42" s="195"/>
      <c r="G42" s="226"/>
      <c r="H42" s="31"/>
      <c r="I42" s="66"/>
      <c r="J42" s="68">
        <f t="shared" si="5"/>
        <v>0</v>
      </c>
      <c r="K42" s="70"/>
    </row>
    <row r="43" spans="1:11" ht="21" customHeight="1">
      <c r="A43" s="54"/>
      <c r="B43" s="30"/>
      <c r="C43" s="32"/>
      <c r="D43" s="193"/>
      <c r="E43" s="194"/>
      <c r="F43" s="195"/>
      <c r="G43" s="226"/>
      <c r="H43" s="31"/>
      <c r="I43" s="66"/>
      <c r="J43" s="68">
        <f t="shared" si="5"/>
        <v>0</v>
      </c>
      <c r="K43" s="70"/>
    </row>
    <row r="44" spans="1:11" ht="21" customHeight="1">
      <c r="A44" s="54"/>
      <c r="B44" s="30"/>
      <c r="C44" s="32"/>
      <c r="D44" s="193"/>
      <c r="E44" s="194"/>
      <c r="F44" s="195"/>
      <c r="G44" s="226"/>
      <c r="H44" s="31"/>
      <c r="I44" s="66"/>
      <c r="J44" s="68">
        <f t="shared" si="5"/>
        <v>0</v>
      </c>
      <c r="K44" s="70"/>
    </row>
    <row r="45" spans="1:11" ht="21" customHeight="1">
      <c r="A45" s="54"/>
      <c r="B45" s="30"/>
      <c r="C45" s="32"/>
      <c r="D45" s="193"/>
      <c r="E45" s="194"/>
      <c r="F45" s="195"/>
      <c r="G45" s="226"/>
      <c r="H45" s="31"/>
      <c r="I45" s="66"/>
      <c r="J45" s="68">
        <f t="shared" si="5"/>
        <v>0</v>
      </c>
      <c r="K45" s="70"/>
    </row>
    <row r="46" spans="1:11" ht="21" customHeight="1">
      <c r="A46" s="54"/>
      <c r="B46" s="30"/>
      <c r="C46" s="32"/>
      <c r="D46" s="193"/>
      <c r="E46" s="194"/>
      <c r="F46" s="195"/>
      <c r="G46" s="226"/>
      <c r="H46" s="31"/>
      <c r="I46" s="66"/>
      <c r="J46" s="68">
        <f t="shared" si="5"/>
        <v>0</v>
      </c>
      <c r="K46" s="70"/>
    </row>
    <row r="47" spans="1:11" ht="21" customHeight="1">
      <c r="A47" s="54"/>
      <c r="B47" s="30"/>
      <c r="C47" s="32"/>
      <c r="D47" s="193"/>
      <c r="E47" s="194"/>
      <c r="F47" s="195"/>
      <c r="G47" s="226"/>
      <c r="H47" s="31"/>
      <c r="I47" s="66"/>
      <c r="J47" s="68">
        <f t="shared" si="5"/>
        <v>0</v>
      </c>
      <c r="K47" s="70"/>
    </row>
    <row r="48" spans="1:11" ht="21" customHeight="1">
      <c r="A48" s="54"/>
      <c r="B48" s="30"/>
      <c r="C48" s="32"/>
      <c r="D48" s="193"/>
      <c r="E48" s="194"/>
      <c r="F48" s="195"/>
      <c r="G48" s="226"/>
      <c r="H48" s="31"/>
      <c r="I48" s="66"/>
      <c r="J48" s="68">
        <f t="shared" si="5"/>
        <v>0</v>
      </c>
      <c r="K48" s="70"/>
    </row>
    <row r="49" spans="1:13" ht="21" customHeight="1">
      <c r="A49" s="54"/>
      <c r="B49" s="30"/>
      <c r="C49" s="32"/>
      <c r="D49" s="193"/>
      <c r="E49" s="194"/>
      <c r="F49" s="195"/>
      <c r="G49" s="226"/>
      <c r="H49" s="31"/>
      <c r="I49" s="66"/>
      <c r="J49" s="68">
        <f t="shared" si="5"/>
        <v>0</v>
      </c>
      <c r="K49" s="70"/>
    </row>
    <row r="50" spans="1:13" ht="21" customHeight="1">
      <c r="A50" s="54"/>
      <c r="B50" s="30"/>
      <c r="C50" s="32"/>
      <c r="D50" s="193"/>
      <c r="E50" s="194"/>
      <c r="F50" s="195"/>
      <c r="G50" s="226"/>
      <c r="H50" s="31"/>
      <c r="I50" s="66"/>
      <c r="J50" s="68">
        <f t="shared" si="5"/>
        <v>0</v>
      </c>
      <c r="K50" s="70"/>
    </row>
    <row r="51" spans="1:13" ht="21" customHeight="1">
      <c r="A51" s="55"/>
      <c r="B51" s="30"/>
      <c r="C51" s="32"/>
      <c r="D51" s="197"/>
      <c r="E51" s="198"/>
      <c r="F51" s="199"/>
      <c r="G51" s="227"/>
      <c r="H51" s="33"/>
      <c r="I51" s="67"/>
      <c r="J51" s="69">
        <f>ROUND(G51*I51,0)</f>
        <v>0</v>
      </c>
      <c r="K51" s="70">
        <v>0</v>
      </c>
    </row>
    <row r="52" spans="1:13" ht="21" customHeight="1">
      <c r="A52" s="56"/>
      <c r="B52" s="46"/>
      <c r="C52" s="46"/>
      <c r="D52" s="47"/>
      <c r="E52" s="47"/>
      <c r="F52" s="47"/>
      <c r="G52" s="48"/>
      <c r="H52" s="49"/>
      <c r="I52" s="46"/>
      <c r="J52" s="10"/>
      <c r="K52" s="49"/>
    </row>
    <row r="53" spans="1:13" ht="31.95" customHeight="1">
      <c r="C53" s="22"/>
      <c r="D53" s="218" t="s">
        <v>75</v>
      </c>
      <c r="E53" s="218"/>
      <c r="F53" s="218"/>
      <c r="G53" s="218"/>
      <c r="H53" s="218"/>
      <c r="I53" s="219">
        <f>請求書表紙!$I$2</f>
        <v>0</v>
      </c>
      <c r="J53" s="219"/>
      <c r="K53" s="219"/>
    </row>
    <row r="54" spans="1:13" ht="20.399999999999999" customHeight="1">
      <c r="A54" s="220" t="s">
        <v>6</v>
      </c>
      <c r="B54" s="221"/>
      <c r="C54" s="222"/>
      <c r="D54" s="223" t="str">
        <f>請求書表紙!$H$12&amp;"  ("&amp;請求書表紙!$H$11&amp;")"</f>
        <v xml:space="preserve">  ()</v>
      </c>
      <c r="E54" s="224"/>
      <c r="F54" s="224"/>
      <c r="G54" s="224"/>
      <c r="H54" s="224"/>
      <c r="I54" s="224"/>
      <c r="J54" s="224"/>
      <c r="K54" s="225"/>
    </row>
    <row r="55" spans="1:13" ht="20.399999999999999" customHeight="1">
      <c r="A55" s="207" t="s">
        <v>90</v>
      </c>
      <c r="B55" s="208"/>
      <c r="C55" s="209"/>
      <c r="D55" s="210"/>
      <c r="E55" s="211"/>
      <c r="F55" s="211"/>
      <c r="G55" s="211"/>
      <c r="H55" s="211"/>
      <c r="I55" s="211"/>
      <c r="J55" s="211"/>
      <c r="K55" s="212"/>
    </row>
    <row r="56" spans="1:13" ht="20.399999999999999" customHeight="1">
      <c r="A56" s="201" t="s">
        <v>91</v>
      </c>
      <c r="B56" s="202"/>
      <c r="C56" s="203"/>
      <c r="D56" s="204"/>
      <c r="E56" s="205"/>
      <c r="F56" s="205"/>
      <c r="G56" s="205"/>
      <c r="H56" s="205"/>
      <c r="I56" s="205"/>
      <c r="J56" s="205"/>
      <c r="K56" s="206"/>
    </row>
    <row r="57" spans="1:13" ht="20.399999999999999" customHeight="1">
      <c r="A57" s="213" t="s">
        <v>81</v>
      </c>
      <c r="B57" s="214"/>
      <c r="C57" s="215"/>
      <c r="D57" s="216">
        <f>SUM(J60:J77)</f>
        <v>0</v>
      </c>
      <c r="E57" s="217"/>
      <c r="F57" s="217"/>
      <c r="G57" s="217"/>
      <c r="H57" s="217"/>
      <c r="I57" s="217"/>
      <c r="J57" s="39">
        <f>SUMPRODUCT(J60:J77,K60:K77)</f>
        <v>0</v>
      </c>
      <c r="K57" s="38"/>
      <c r="L57" s="50">
        <f>D57</f>
        <v>0</v>
      </c>
      <c r="M57" s="50">
        <f>J57</f>
        <v>0</v>
      </c>
    </row>
    <row r="58" spans="1:13">
      <c r="F58" s="200">
        <f>J57</f>
        <v>0</v>
      </c>
      <c r="G58" s="200"/>
      <c r="H58" s="200"/>
      <c r="I58" s="200"/>
    </row>
    <row r="59" spans="1:13" ht="30" customHeight="1">
      <c r="A59" s="76" t="s">
        <v>88</v>
      </c>
      <c r="B59" s="21" t="s">
        <v>76</v>
      </c>
      <c r="C59" s="21" t="s">
        <v>87</v>
      </c>
      <c r="D59" s="196" t="s">
        <v>78</v>
      </c>
      <c r="E59" s="196"/>
      <c r="F59" s="196"/>
      <c r="G59" s="75" t="s">
        <v>0</v>
      </c>
      <c r="H59" s="37" t="s">
        <v>24</v>
      </c>
      <c r="I59" s="21" t="s">
        <v>79</v>
      </c>
      <c r="J59" s="21" t="s">
        <v>1</v>
      </c>
      <c r="K59" s="40" t="s">
        <v>89</v>
      </c>
    </row>
    <row r="60" spans="1:13" ht="21" customHeight="1">
      <c r="A60" s="54"/>
      <c r="B60" s="30"/>
      <c r="C60" s="32"/>
      <c r="D60" s="193"/>
      <c r="E60" s="194"/>
      <c r="F60" s="195"/>
      <c r="G60" s="226"/>
      <c r="H60" s="31"/>
      <c r="I60" s="66"/>
      <c r="J60" s="68">
        <f>ROUND(G60*I60,0)</f>
        <v>0</v>
      </c>
      <c r="K60" s="70"/>
    </row>
    <row r="61" spans="1:13" ht="21" customHeight="1">
      <c r="A61" s="54"/>
      <c r="B61" s="30"/>
      <c r="C61" s="32"/>
      <c r="D61" s="193"/>
      <c r="E61" s="194"/>
      <c r="F61" s="195"/>
      <c r="G61" s="226"/>
      <c r="H61" s="31"/>
      <c r="I61" s="66"/>
      <c r="J61" s="68">
        <f>ROUND(G61*I61,0)</f>
        <v>0</v>
      </c>
      <c r="K61" s="70"/>
    </row>
    <row r="62" spans="1:13" ht="21" customHeight="1">
      <c r="A62" s="54"/>
      <c r="B62" s="30"/>
      <c r="C62" s="32"/>
      <c r="D62" s="193"/>
      <c r="E62" s="194"/>
      <c r="F62" s="195"/>
      <c r="G62" s="226"/>
      <c r="H62" s="31"/>
      <c r="I62" s="66"/>
      <c r="J62" s="68">
        <f t="shared" ref="J62:J76" si="6">ROUND(G62*I62,0)</f>
        <v>0</v>
      </c>
      <c r="K62" s="70"/>
    </row>
    <row r="63" spans="1:13" ht="21" customHeight="1">
      <c r="A63" s="54"/>
      <c r="B63" s="30"/>
      <c r="C63" s="32"/>
      <c r="D63" s="193"/>
      <c r="E63" s="194"/>
      <c r="F63" s="195"/>
      <c r="G63" s="226"/>
      <c r="H63" s="31"/>
      <c r="I63" s="66"/>
      <c r="J63" s="68">
        <f t="shared" si="6"/>
        <v>0</v>
      </c>
      <c r="K63" s="70"/>
    </row>
    <row r="64" spans="1:13" ht="21" customHeight="1">
      <c r="A64" s="54"/>
      <c r="B64" s="30"/>
      <c r="C64" s="32"/>
      <c r="D64" s="193"/>
      <c r="E64" s="194"/>
      <c r="F64" s="195"/>
      <c r="G64" s="226"/>
      <c r="H64" s="31"/>
      <c r="I64" s="66"/>
      <c r="J64" s="68">
        <f t="shared" si="6"/>
        <v>0</v>
      </c>
      <c r="K64" s="70"/>
    </row>
    <row r="65" spans="1:11" ht="21" customHeight="1">
      <c r="A65" s="54"/>
      <c r="B65" s="30"/>
      <c r="C65" s="32"/>
      <c r="D65" s="193"/>
      <c r="E65" s="194"/>
      <c r="F65" s="195"/>
      <c r="G65" s="226"/>
      <c r="H65" s="31"/>
      <c r="I65" s="66"/>
      <c r="J65" s="68">
        <f t="shared" si="6"/>
        <v>0</v>
      </c>
      <c r="K65" s="70"/>
    </row>
    <row r="66" spans="1:11" ht="21" customHeight="1">
      <c r="A66" s="54"/>
      <c r="B66" s="30"/>
      <c r="C66" s="32"/>
      <c r="D66" s="193"/>
      <c r="E66" s="194"/>
      <c r="F66" s="195"/>
      <c r="G66" s="226"/>
      <c r="H66" s="31"/>
      <c r="I66" s="66"/>
      <c r="J66" s="68">
        <f t="shared" si="6"/>
        <v>0</v>
      </c>
      <c r="K66" s="70"/>
    </row>
    <row r="67" spans="1:11" ht="21" customHeight="1">
      <c r="A67" s="54"/>
      <c r="B67" s="30"/>
      <c r="C67" s="32"/>
      <c r="D67" s="193"/>
      <c r="E67" s="194"/>
      <c r="F67" s="195"/>
      <c r="G67" s="226"/>
      <c r="H67" s="31"/>
      <c r="I67" s="66"/>
      <c r="J67" s="68">
        <f t="shared" si="6"/>
        <v>0</v>
      </c>
      <c r="K67" s="70"/>
    </row>
    <row r="68" spans="1:11" ht="21" customHeight="1">
      <c r="A68" s="54"/>
      <c r="B68" s="30"/>
      <c r="C68" s="32"/>
      <c r="D68" s="193"/>
      <c r="E68" s="194"/>
      <c r="F68" s="195"/>
      <c r="G68" s="226"/>
      <c r="H68" s="31"/>
      <c r="I68" s="66"/>
      <c r="J68" s="68">
        <f t="shared" si="6"/>
        <v>0</v>
      </c>
      <c r="K68" s="70"/>
    </row>
    <row r="69" spans="1:11" ht="21" customHeight="1">
      <c r="A69" s="54"/>
      <c r="B69" s="30"/>
      <c r="C69" s="32"/>
      <c r="D69" s="193"/>
      <c r="E69" s="194"/>
      <c r="F69" s="195"/>
      <c r="G69" s="226"/>
      <c r="H69" s="31"/>
      <c r="I69" s="66"/>
      <c r="J69" s="68">
        <f t="shared" si="6"/>
        <v>0</v>
      </c>
      <c r="K69" s="70"/>
    </row>
    <row r="70" spans="1:11" ht="21" customHeight="1">
      <c r="A70" s="54"/>
      <c r="B70" s="30"/>
      <c r="C70" s="32"/>
      <c r="D70" s="193"/>
      <c r="E70" s="194"/>
      <c r="F70" s="195"/>
      <c r="G70" s="226"/>
      <c r="H70" s="31"/>
      <c r="I70" s="66"/>
      <c r="J70" s="68">
        <f t="shared" si="6"/>
        <v>0</v>
      </c>
      <c r="K70" s="70"/>
    </row>
    <row r="71" spans="1:11" ht="21" customHeight="1">
      <c r="A71" s="54"/>
      <c r="B71" s="30"/>
      <c r="C71" s="32"/>
      <c r="D71" s="193"/>
      <c r="E71" s="194"/>
      <c r="F71" s="195"/>
      <c r="G71" s="226"/>
      <c r="H71" s="31"/>
      <c r="I71" s="66"/>
      <c r="J71" s="68">
        <f t="shared" si="6"/>
        <v>0</v>
      </c>
      <c r="K71" s="70"/>
    </row>
    <row r="72" spans="1:11" ht="21" customHeight="1">
      <c r="A72" s="54"/>
      <c r="B72" s="30"/>
      <c r="C72" s="32"/>
      <c r="D72" s="193"/>
      <c r="E72" s="194"/>
      <c r="F72" s="195"/>
      <c r="G72" s="226"/>
      <c r="H72" s="31"/>
      <c r="I72" s="66"/>
      <c r="J72" s="68">
        <f t="shared" si="6"/>
        <v>0</v>
      </c>
      <c r="K72" s="70"/>
    </row>
    <row r="73" spans="1:11" ht="21" customHeight="1">
      <c r="A73" s="54"/>
      <c r="B73" s="30"/>
      <c r="C73" s="32"/>
      <c r="D73" s="193"/>
      <c r="E73" s="194"/>
      <c r="F73" s="195"/>
      <c r="G73" s="226"/>
      <c r="H73" s="31"/>
      <c r="I73" s="66"/>
      <c r="J73" s="68">
        <f t="shared" si="6"/>
        <v>0</v>
      </c>
      <c r="K73" s="70"/>
    </row>
    <row r="74" spans="1:11" ht="21" customHeight="1">
      <c r="A74" s="54"/>
      <c r="B74" s="30"/>
      <c r="C74" s="32"/>
      <c r="D74" s="193"/>
      <c r="E74" s="194"/>
      <c r="F74" s="195"/>
      <c r="G74" s="226"/>
      <c r="H74" s="31"/>
      <c r="I74" s="66"/>
      <c r="J74" s="68">
        <f t="shared" ref="J74" si="7">ROUND(G74*I74,0)</f>
        <v>0</v>
      </c>
      <c r="K74" s="70"/>
    </row>
    <row r="75" spans="1:11" ht="21" customHeight="1">
      <c r="A75" s="54"/>
      <c r="B75" s="30"/>
      <c r="C75" s="32"/>
      <c r="D75" s="193"/>
      <c r="E75" s="194"/>
      <c r="F75" s="195"/>
      <c r="G75" s="226"/>
      <c r="H75" s="31"/>
      <c r="I75" s="66"/>
      <c r="J75" s="68">
        <f t="shared" si="6"/>
        <v>0</v>
      </c>
      <c r="K75" s="70"/>
    </row>
    <row r="76" spans="1:11" ht="21" customHeight="1">
      <c r="A76" s="54"/>
      <c r="B76" s="30"/>
      <c r="C76" s="32"/>
      <c r="D76" s="193"/>
      <c r="E76" s="194"/>
      <c r="F76" s="195"/>
      <c r="G76" s="226"/>
      <c r="H76" s="31"/>
      <c r="I76" s="66"/>
      <c r="J76" s="68">
        <f t="shared" si="6"/>
        <v>0</v>
      </c>
      <c r="K76" s="70"/>
    </row>
    <row r="77" spans="1:11" ht="21" customHeight="1">
      <c r="A77" s="55"/>
      <c r="B77" s="30"/>
      <c r="C77" s="32"/>
      <c r="D77" s="197"/>
      <c r="E77" s="198"/>
      <c r="F77" s="199"/>
      <c r="G77" s="227"/>
      <c r="H77" s="33"/>
      <c r="I77" s="67"/>
      <c r="J77" s="69">
        <f>ROUND(G77*I77,0)</f>
        <v>0</v>
      </c>
      <c r="K77" s="70">
        <v>0</v>
      </c>
    </row>
    <row r="78" spans="1:11" ht="21" customHeight="1">
      <c r="A78" s="56"/>
      <c r="B78" s="46"/>
      <c r="C78" s="46"/>
      <c r="D78" s="47"/>
      <c r="E78" s="47"/>
      <c r="F78" s="47"/>
      <c r="G78" s="48"/>
      <c r="H78" s="49"/>
      <c r="I78" s="46"/>
      <c r="J78" s="10"/>
      <c r="K78" s="49"/>
    </row>
    <row r="79" spans="1:11" ht="31.95" customHeight="1">
      <c r="C79" s="22"/>
      <c r="D79" s="218" t="s">
        <v>75</v>
      </c>
      <c r="E79" s="218"/>
      <c r="F79" s="218"/>
      <c r="G79" s="218"/>
      <c r="H79" s="218"/>
      <c r="I79" s="219">
        <f>請求書表紙!$I$2</f>
        <v>0</v>
      </c>
      <c r="J79" s="219"/>
      <c r="K79" s="219"/>
    </row>
    <row r="80" spans="1:11" ht="20.399999999999999" customHeight="1">
      <c r="A80" s="220" t="s">
        <v>6</v>
      </c>
      <c r="B80" s="221"/>
      <c r="C80" s="222"/>
      <c r="D80" s="223" t="str">
        <f>請求書表紙!$H$12&amp;"  ("&amp;請求書表紙!$H$11&amp;")"</f>
        <v xml:space="preserve">  ()</v>
      </c>
      <c r="E80" s="224"/>
      <c r="F80" s="224"/>
      <c r="G80" s="224"/>
      <c r="H80" s="224"/>
      <c r="I80" s="224"/>
      <c r="J80" s="224"/>
      <c r="K80" s="225"/>
    </row>
    <row r="81" spans="1:13" ht="20.399999999999999" customHeight="1">
      <c r="A81" s="207" t="s">
        <v>90</v>
      </c>
      <c r="B81" s="208"/>
      <c r="C81" s="209"/>
      <c r="D81" s="210"/>
      <c r="E81" s="211"/>
      <c r="F81" s="211"/>
      <c r="G81" s="211"/>
      <c r="H81" s="211"/>
      <c r="I81" s="211"/>
      <c r="J81" s="211"/>
      <c r="K81" s="212"/>
    </row>
    <row r="82" spans="1:13" ht="20.399999999999999" customHeight="1">
      <c r="A82" s="201" t="s">
        <v>91</v>
      </c>
      <c r="B82" s="202"/>
      <c r="C82" s="203"/>
      <c r="D82" s="204"/>
      <c r="E82" s="205"/>
      <c r="F82" s="205"/>
      <c r="G82" s="205"/>
      <c r="H82" s="205"/>
      <c r="I82" s="205"/>
      <c r="J82" s="205"/>
      <c r="K82" s="206"/>
    </row>
    <row r="83" spans="1:13" ht="20.399999999999999" customHeight="1">
      <c r="A83" s="213" t="s">
        <v>81</v>
      </c>
      <c r="B83" s="214"/>
      <c r="C83" s="215"/>
      <c r="D83" s="216">
        <f>SUM(J86:J103)</f>
        <v>0</v>
      </c>
      <c r="E83" s="217"/>
      <c r="F83" s="217"/>
      <c r="G83" s="217"/>
      <c r="H83" s="217"/>
      <c r="I83" s="217"/>
      <c r="J83" s="39">
        <f>SUMPRODUCT(J86:J103,K86:K103)</f>
        <v>0</v>
      </c>
      <c r="K83" s="38"/>
      <c r="L83" s="50">
        <f>D83</f>
        <v>0</v>
      </c>
      <c r="M83" s="50">
        <f>J83</f>
        <v>0</v>
      </c>
    </row>
    <row r="84" spans="1:13">
      <c r="F84" s="200">
        <f>J83</f>
        <v>0</v>
      </c>
      <c r="G84" s="200"/>
      <c r="H84" s="200"/>
      <c r="I84" s="200"/>
    </row>
    <row r="85" spans="1:13" ht="30" customHeight="1">
      <c r="A85" s="76" t="s">
        <v>88</v>
      </c>
      <c r="B85" s="21" t="s">
        <v>76</v>
      </c>
      <c r="C85" s="21" t="s">
        <v>87</v>
      </c>
      <c r="D85" s="196" t="s">
        <v>78</v>
      </c>
      <c r="E85" s="196"/>
      <c r="F85" s="196"/>
      <c r="G85" s="75" t="s">
        <v>0</v>
      </c>
      <c r="H85" s="37" t="s">
        <v>24</v>
      </c>
      <c r="I85" s="21" t="s">
        <v>79</v>
      </c>
      <c r="J85" s="21" t="s">
        <v>1</v>
      </c>
      <c r="K85" s="40" t="s">
        <v>89</v>
      </c>
    </row>
    <row r="86" spans="1:13" ht="21" customHeight="1">
      <c r="A86" s="54"/>
      <c r="B86" s="30"/>
      <c r="C86" s="32"/>
      <c r="D86" s="193">
        <v>0</v>
      </c>
      <c r="E86" s="194"/>
      <c r="F86" s="195"/>
      <c r="G86" s="226"/>
      <c r="H86" s="31"/>
      <c r="I86" s="66"/>
      <c r="J86" s="68">
        <f>ROUND(G86*I86,0)</f>
        <v>0</v>
      </c>
      <c r="K86" s="70"/>
    </row>
    <row r="87" spans="1:13" ht="21" customHeight="1">
      <c r="A87" s="54"/>
      <c r="B87" s="30"/>
      <c r="C87" s="32"/>
      <c r="D87" s="193"/>
      <c r="E87" s="194"/>
      <c r="F87" s="195"/>
      <c r="G87" s="226"/>
      <c r="H87" s="31"/>
      <c r="I87" s="66"/>
      <c r="J87" s="68">
        <f>ROUND(G87*I87,0)</f>
        <v>0</v>
      </c>
      <c r="K87" s="70"/>
    </row>
    <row r="88" spans="1:13" ht="21" customHeight="1">
      <c r="A88" s="54"/>
      <c r="B88" s="30"/>
      <c r="C88" s="32"/>
      <c r="D88" s="193"/>
      <c r="E88" s="194"/>
      <c r="F88" s="195"/>
      <c r="G88" s="226"/>
      <c r="H88" s="31"/>
      <c r="I88" s="66"/>
      <c r="J88" s="68">
        <f t="shared" ref="J88:J102" si="8">ROUND(G88*I88,0)</f>
        <v>0</v>
      </c>
      <c r="K88" s="70"/>
    </row>
    <row r="89" spans="1:13" ht="21" customHeight="1">
      <c r="A89" s="54"/>
      <c r="B89" s="30"/>
      <c r="C89" s="32"/>
      <c r="D89" s="193"/>
      <c r="E89" s="194"/>
      <c r="F89" s="195"/>
      <c r="G89" s="226"/>
      <c r="H89" s="31"/>
      <c r="I89" s="66"/>
      <c r="J89" s="68">
        <f t="shared" si="8"/>
        <v>0</v>
      </c>
      <c r="K89" s="70"/>
    </row>
    <row r="90" spans="1:13" ht="21" customHeight="1">
      <c r="A90" s="54"/>
      <c r="B90" s="30"/>
      <c r="C90" s="32"/>
      <c r="D90" s="193"/>
      <c r="E90" s="194"/>
      <c r="F90" s="195"/>
      <c r="G90" s="226"/>
      <c r="H90" s="31"/>
      <c r="I90" s="66"/>
      <c r="J90" s="68">
        <f t="shared" si="8"/>
        <v>0</v>
      </c>
      <c r="K90" s="70"/>
    </row>
    <row r="91" spans="1:13" ht="21" customHeight="1">
      <c r="A91" s="54"/>
      <c r="B91" s="30"/>
      <c r="C91" s="32"/>
      <c r="D91" s="193"/>
      <c r="E91" s="194"/>
      <c r="F91" s="195"/>
      <c r="G91" s="226"/>
      <c r="H91" s="31"/>
      <c r="I91" s="66"/>
      <c r="J91" s="68">
        <f t="shared" si="8"/>
        <v>0</v>
      </c>
      <c r="K91" s="70"/>
    </row>
    <row r="92" spans="1:13" ht="21" customHeight="1">
      <c r="A92" s="54"/>
      <c r="B92" s="30"/>
      <c r="C92" s="32"/>
      <c r="D92" s="193"/>
      <c r="E92" s="194"/>
      <c r="F92" s="195"/>
      <c r="G92" s="226"/>
      <c r="H92" s="31"/>
      <c r="I92" s="66"/>
      <c r="J92" s="68">
        <f t="shared" si="8"/>
        <v>0</v>
      </c>
      <c r="K92" s="70"/>
    </row>
    <row r="93" spans="1:13" ht="21" customHeight="1">
      <c r="A93" s="54"/>
      <c r="B93" s="30"/>
      <c r="C93" s="32"/>
      <c r="D93" s="193"/>
      <c r="E93" s="194"/>
      <c r="F93" s="195"/>
      <c r="G93" s="226"/>
      <c r="H93" s="31"/>
      <c r="I93" s="66"/>
      <c r="J93" s="68">
        <f t="shared" si="8"/>
        <v>0</v>
      </c>
      <c r="K93" s="70"/>
    </row>
    <row r="94" spans="1:13" ht="21" customHeight="1">
      <c r="A94" s="54"/>
      <c r="B94" s="30"/>
      <c r="C94" s="32"/>
      <c r="D94" s="193"/>
      <c r="E94" s="194"/>
      <c r="F94" s="195"/>
      <c r="G94" s="226"/>
      <c r="H94" s="31"/>
      <c r="I94" s="66"/>
      <c r="J94" s="68">
        <f t="shared" si="8"/>
        <v>0</v>
      </c>
      <c r="K94" s="70"/>
    </row>
    <row r="95" spans="1:13" ht="21" customHeight="1">
      <c r="A95" s="54"/>
      <c r="B95" s="30"/>
      <c r="C95" s="32"/>
      <c r="D95" s="193"/>
      <c r="E95" s="194"/>
      <c r="F95" s="195"/>
      <c r="G95" s="226"/>
      <c r="H95" s="31"/>
      <c r="I95" s="66"/>
      <c r="J95" s="68">
        <f t="shared" si="8"/>
        <v>0</v>
      </c>
      <c r="K95" s="70"/>
    </row>
    <row r="96" spans="1:13" ht="21" customHeight="1">
      <c r="A96" s="54"/>
      <c r="B96" s="30"/>
      <c r="C96" s="32"/>
      <c r="D96" s="193"/>
      <c r="E96" s="194"/>
      <c r="F96" s="195"/>
      <c r="G96" s="226"/>
      <c r="H96" s="31"/>
      <c r="I96" s="66"/>
      <c r="J96" s="68">
        <f t="shared" si="8"/>
        <v>0</v>
      </c>
      <c r="K96" s="70"/>
    </row>
    <row r="97" spans="1:13" ht="21" customHeight="1">
      <c r="A97" s="54"/>
      <c r="B97" s="30"/>
      <c r="C97" s="32"/>
      <c r="D97" s="193"/>
      <c r="E97" s="194"/>
      <c r="F97" s="195"/>
      <c r="G97" s="226"/>
      <c r="H97" s="31"/>
      <c r="I97" s="66"/>
      <c r="J97" s="68">
        <f t="shared" si="8"/>
        <v>0</v>
      </c>
      <c r="K97" s="70"/>
    </row>
    <row r="98" spans="1:13" ht="21" customHeight="1">
      <c r="A98" s="54"/>
      <c r="B98" s="30"/>
      <c r="C98" s="32"/>
      <c r="D98" s="193"/>
      <c r="E98" s="194"/>
      <c r="F98" s="195"/>
      <c r="G98" s="226"/>
      <c r="H98" s="31"/>
      <c r="I98" s="66"/>
      <c r="J98" s="68">
        <f t="shared" si="8"/>
        <v>0</v>
      </c>
      <c r="K98" s="70"/>
    </row>
    <row r="99" spans="1:13" ht="21" customHeight="1">
      <c r="A99" s="54"/>
      <c r="B99" s="30"/>
      <c r="C99" s="32"/>
      <c r="D99" s="193"/>
      <c r="E99" s="194"/>
      <c r="F99" s="195"/>
      <c r="G99" s="226"/>
      <c r="H99" s="31"/>
      <c r="I99" s="66"/>
      <c r="J99" s="68">
        <f t="shared" ref="J99" si="9">ROUND(G99*I99,0)</f>
        <v>0</v>
      </c>
      <c r="K99" s="70"/>
    </row>
    <row r="100" spans="1:13" ht="21" customHeight="1">
      <c r="A100" s="54"/>
      <c r="B100" s="30"/>
      <c r="C100" s="32"/>
      <c r="D100" s="193"/>
      <c r="E100" s="194"/>
      <c r="F100" s="195"/>
      <c r="G100" s="226"/>
      <c r="H100" s="31"/>
      <c r="I100" s="66"/>
      <c r="J100" s="68">
        <f t="shared" si="8"/>
        <v>0</v>
      </c>
      <c r="K100" s="70"/>
    </row>
    <row r="101" spans="1:13" ht="21" customHeight="1">
      <c r="A101" s="54"/>
      <c r="B101" s="30"/>
      <c r="C101" s="32"/>
      <c r="D101" s="193"/>
      <c r="E101" s="194"/>
      <c r="F101" s="195"/>
      <c r="G101" s="226"/>
      <c r="H101" s="31"/>
      <c r="I101" s="66"/>
      <c r="J101" s="68">
        <f t="shared" si="8"/>
        <v>0</v>
      </c>
      <c r="K101" s="70"/>
    </row>
    <row r="102" spans="1:13" ht="21" customHeight="1">
      <c r="A102" s="54"/>
      <c r="B102" s="30"/>
      <c r="C102" s="32"/>
      <c r="D102" s="193"/>
      <c r="E102" s="194"/>
      <c r="F102" s="195"/>
      <c r="G102" s="226"/>
      <c r="H102" s="31"/>
      <c r="I102" s="66"/>
      <c r="J102" s="68">
        <f t="shared" si="8"/>
        <v>0</v>
      </c>
      <c r="K102" s="70"/>
    </row>
    <row r="103" spans="1:13" ht="21" customHeight="1">
      <c r="A103" s="55"/>
      <c r="B103" s="30"/>
      <c r="C103" s="32"/>
      <c r="D103" s="197"/>
      <c r="E103" s="198"/>
      <c r="F103" s="199"/>
      <c r="G103" s="227"/>
      <c r="H103" s="33"/>
      <c r="I103" s="67"/>
      <c r="J103" s="69">
        <f>ROUND(G103*I103,0)</f>
        <v>0</v>
      </c>
      <c r="K103" s="70">
        <v>0</v>
      </c>
    </row>
    <row r="104" spans="1:13" ht="21" customHeight="1">
      <c r="A104" s="56"/>
      <c r="B104" s="46"/>
      <c r="C104" s="46"/>
      <c r="D104" s="47"/>
      <c r="E104" s="47"/>
      <c r="F104" s="47"/>
      <c r="G104" s="48"/>
      <c r="H104" s="49"/>
      <c r="I104" s="46"/>
      <c r="J104" s="10"/>
      <c r="K104" s="49"/>
    </row>
    <row r="105" spans="1:13" ht="31.95" customHeight="1">
      <c r="C105" s="22"/>
      <c r="D105" s="218" t="s">
        <v>75</v>
      </c>
      <c r="E105" s="218"/>
      <c r="F105" s="218"/>
      <c r="G105" s="218"/>
      <c r="H105" s="218"/>
      <c r="I105" s="219">
        <f>請求書表紙!$I$2</f>
        <v>0</v>
      </c>
      <c r="J105" s="219"/>
      <c r="K105" s="219"/>
    </row>
    <row r="106" spans="1:13" ht="20.399999999999999" customHeight="1">
      <c r="A106" s="220" t="s">
        <v>6</v>
      </c>
      <c r="B106" s="221"/>
      <c r="C106" s="222"/>
      <c r="D106" s="223" t="str">
        <f>請求書表紙!$H$12&amp;"  ("&amp;請求書表紙!$H$11&amp;")"</f>
        <v xml:space="preserve">  ()</v>
      </c>
      <c r="E106" s="224"/>
      <c r="F106" s="224"/>
      <c r="G106" s="224"/>
      <c r="H106" s="224"/>
      <c r="I106" s="224"/>
      <c r="J106" s="224"/>
      <c r="K106" s="225"/>
    </row>
    <row r="107" spans="1:13" ht="20.399999999999999" customHeight="1">
      <c r="A107" s="207" t="s">
        <v>90</v>
      </c>
      <c r="B107" s="208"/>
      <c r="C107" s="209"/>
      <c r="D107" s="210"/>
      <c r="E107" s="211"/>
      <c r="F107" s="211"/>
      <c r="G107" s="211"/>
      <c r="H107" s="211"/>
      <c r="I107" s="211"/>
      <c r="J107" s="211"/>
      <c r="K107" s="212"/>
    </row>
    <row r="108" spans="1:13" ht="20.399999999999999" customHeight="1">
      <c r="A108" s="201" t="s">
        <v>91</v>
      </c>
      <c r="B108" s="202"/>
      <c r="C108" s="203"/>
      <c r="D108" s="204"/>
      <c r="E108" s="205"/>
      <c r="F108" s="205"/>
      <c r="G108" s="205"/>
      <c r="H108" s="205"/>
      <c r="I108" s="205"/>
      <c r="J108" s="205"/>
      <c r="K108" s="206"/>
    </row>
    <row r="109" spans="1:13" ht="20.399999999999999" customHeight="1">
      <c r="A109" s="213" t="s">
        <v>81</v>
      </c>
      <c r="B109" s="214"/>
      <c r="C109" s="215"/>
      <c r="D109" s="216">
        <f>SUM(J112:J129)</f>
        <v>0</v>
      </c>
      <c r="E109" s="217"/>
      <c r="F109" s="217"/>
      <c r="G109" s="217"/>
      <c r="H109" s="217"/>
      <c r="I109" s="217"/>
      <c r="J109" s="39">
        <f>SUMPRODUCT(J112:J129,K112:K129)</f>
        <v>0</v>
      </c>
      <c r="K109" s="38"/>
      <c r="L109" s="50">
        <f>D109</f>
        <v>0</v>
      </c>
      <c r="M109" s="50">
        <f>J109</f>
        <v>0</v>
      </c>
    </row>
    <row r="110" spans="1:13">
      <c r="F110" s="200">
        <f>J109</f>
        <v>0</v>
      </c>
      <c r="G110" s="200"/>
      <c r="H110" s="200"/>
      <c r="I110" s="200"/>
    </row>
    <row r="111" spans="1:13" ht="30" customHeight="1">
      <c r="A111" s="76" t="s">
        <v>88</v>
      </c>
      <c r="B111" s="21" t="s">
        <v>76</v>
      </c>
      <c r="C111" s="21" t="s">
        <v>87</v>
      </c>
      <c r="D111" s="196" t="s">
        <v>78</v>
      </c>
      <c r="E111" s="196"/>
      <c r="F111" s="196"/>
      <c r="G111" s="75" t="s">
        <v>0</v>
      </c>
      <c r="H111" s="37" t="s">
        <v>24</v>
      </c>
      <c r="I111" s="21" t="s">
        <v>79</v>
      </c>
      <c r="J111" s="21" t="s">
        <v>1</v>
      </c>
      <c r="K111" s="40" t="s">
        <v>89</v>
      </c>
    </row>
    <row r="112" spans="1:13" ht="21" customHeight="1">
      <c r="A112" s="54"/>
      <c r="B112" s="30"/>
      <c r="C112" s="32"/>
      <c r="D112" s="193"/>
      <c r="E112" s="194"/>
      <c r="F112" s="195"/>
      <c r="G112" s="226"/>
      <c r="H112" s="31"/>
      <c r="I112" s="66"/>
      <c r="J112" s="68">
        <f>ROUND(G112*I112,0)</f>
        <v>0</v>
      </c>
      <c r="K112" s="70"/>
    </row>
    <row r="113" spans="1:11" ht="21" customHeight="1">
      <c r="A113" s="54"/>
      <c r="B113" s="30"/>
      <c r="C113" s="32"/>
      <c r="D113" s="193"/>
      <c r="E113" s="194"/>
      <c r="F113" s="195"/>
      <c r="G113" s="226"/>
      <c r="H113" s="31"/>
      <c r="I113" s="66"/>
      <c r="J113" s="68">
        <f>ROUND(G113*I113,0)</f>
        <v>0</v>
      </c>
      <c r="K113" s="70"/>
    </row>
    <row r="114" spans="1:11" ht="21" customHeight="1">
      <c r="A114" s="54"/>
      <c r="B114" s="30"/>
      <c r="C114" s="32"/>
      <c r="D114" s="193"/>
      <c r="E114" s="194"/>
      <c r="F114" s="195"/>
      <c r="G114" s="226"/>
      <c r="H114" s="31"/>
      <c r="I114" s="66"/>
      <c r="J114" s="68">
        <f t="shared" ref="J114:J128" si="10">ROUND(G114*I114,0)</f>
        <v>0</v>
      </c>
      <c r="K114" s="70"/>
    </row>
    <row r="115" spans="1:11" ht="21" customHeight="1">
      <c r="A115" s="54"/>
      <c r="B115" s="30"/>
      <c r="C115" s="32"/>
      <c r="D115" s="193"/>
      <c r="E115" s="194"/>
      <c r="F115" s="195"/>
      <c r="G115" s="226"/>
      <c r="H115" s="31"/>
      <c r="I115" s="66"/>
      <c r="J115" s="68">
        <f t="shared" si="10"/>
        <v>0</v>
      </c>
      <c r="K115" s="70"/>
    </row>
    <row r="116" spans="1:11" ht="21" customHeight="1">
      <c r="A116" s="54"/>
      <c r="B116" s="30"/>
      <c r="C116" s="32"/>
      <c r="D116" s="193"/>
      <c r="E116" s="194"/>
      <c r="F116" s="195"/>
      <c r="G116" s="226"/>
      <c r="H116" s="31"/>
      <c r="I116" s="66"/>
      <c r="J116" s="68">
        <f t="shared" si="10"/>
        <v>0</v>
      </c>
      <c r="K116" s="70"/>
    </row>
    <row r="117" spans="1:11" ht="21" customHeight="1">
      <c r="A117" s="54"/>
      <c r="B117" s="30"/>
      <c r="C117" s="32"/>
      <c r="D117" s="193"/>
      <c r="E117" s="194"/>
      <c r="F117" s="195"/>
      <c r="G117" s="226"/>
      <c r="H117" s="31"/>
      <c r="I117" s="66"/>
      <c r="J117" s="68">
        <f t="shared" si="10"/>
        <v>0</v>
      </c>
      <c r="K117" s="70"/>
    </row>
    <row r="118" spans="1:11" ht="21" customHeight="1">
      <c r="A118" s="54"/>
      <c r="B118" s="30"/>
      <c r="C118" s="32"/>
      <c r="D118" s="193"/>
      <c r="E118" s="194"/>
      <c r="F118" s="195"/>
      <c r="G118" s="226"/>
      <c r="H118" s="31"/>
      <c r="I118" s="66"/>
      <c r="J118" s="68">
        <f t="shared" si="10"/>
        <v>0</v>
      </c>
      <c r="K118" s="70"/>
    </row>
    <row r="119" spans="1:11" ht="21" customHeight="1">
      <c r="A119" s="54"/>
      <c r="B119" s="30"/>
      <c r="C119" s="32"/>
      <c r="D119" s="193"/>
      <c r="E119" s="194"/>
      <c r="F119" s="195"/>
      <c r="G119" s="226"/>
      <c r="H119" s="31"/>
      <c r="I119" s="66"/>
      <c r="J119" s="68">
        <f t="shared" si="10"/>
        <v>0</v>
      </c>
      <c r="K119" s="70"/>
    </row>
    <row r="120" spans="1:11" ht="21" customHeight="1">
      <c r="A120" s="54"/>
      <c r="B120" s="30"/>
      <c r="C120" s="32"/>
      <c r="D120" s="193"/>
      <c r="E120" s="194"/>
      <c r="F120" s="195"/>
      <c r="G120" s="226"/>
      <c r="H120" s="31"/>
      <c r="I120" s="66"/>
      <c r="J120" s="68">
        <f t="shared" si="10"/>
        <v>0</v>
      </c>
      <c r="K120" s="70"/>
    </row>
    <row r="121" spans="1:11" ht="21" customHeight="1">
      <c r="A121" s="54"/>
      <c r="B121" s="30"/>
      <c r="C121" s="32"/>
      <c r="D121" s="193"/>
      <c r="E121" s="194"/>
      <c r="F121" s="195"/>
      <c r="G121" s="226"/>
      <c r="H121" s="31"/>
      <c r="I121" s="66"/>
      <c r="J121" s="68">
        <f t="shared" si="10"/>
        <v>0</v>
      </c>
      <c r="K121" s="70"/>
    </row>
    <row r="122" spans="1:11" ht="21" customHeight="1">
      <c r="A122" s="54"/>
      <c r="B122" s="30"/>
      <c r="C122" s="32"/>
      <c r="D122" s="193"/>
      <c r="E122" s="194"/>
      <c r="F122" s="195"/>
      <c r="G122" s="226"/>
      <c r="H122" s="31"/>
      <c r="I122" s="66"/>
      <c r="J122" s="68">
        <f t="shared" si="10"/>
        <v>0</v>
      </c>
      <c r="K122" s="70"/>
    </row>
    <row r="123" spans="1:11" ht="21" customHeight="1">
      <c r="A123" s="54"/>
      <c r="B123" s="30"/>
      <c r="C123" s="32"/>
      <c r="D123" s="193"/>
      <c r="E123" s="194"/>
      <c r="F123" s="195"/>
      <c r="G123" s="226"/>
      <c r="H123" s="31"/>
      <c r="I123" s="66"/>
      <c r="J123" s="68">
        <f t="shared" si="10"/>
        <v>0</v>
      </c>
      <c r="K123" s="70"/>
    </row>
    <row r="124" spans="1:11" ht="21" customHeight="1">
      <c r="A124" s="54"/>
      <c r="B124" s="30"/>
      <c r="C124" s="32"/>
      <c r="D124" s="193"/>
      <c r="E124" s="194"/>
      <c r="F124" s="195"/>
      <c r="G124" s="226"/>
      <c r="H124" s="31"/>
      <c r="I124" s="66"/>
      <c r="J124" s="68">
        <f t="shared" si="10"/>
        <v>0</v>
      </c>
      <c r="K124" s="70"/>
    </row>
    <row r="125" spans="1:11" ht="21" customHeight="1">
      <c r="A125" s="54"/>
      <c r="B125" s="30"/>
      <c r="C125" s="32"/>
      <c r="D125" s="193"/>
      <c r="E125" s="194"/>
      <c r="F125" s="195"/>
      <c r="G125" s="226"/>
      <c r="H125" s="31"/>
      <c r="I125" s="66"/>
      <c r="J125" s="68">
        <f t="shared" si="10"/>
        <v>0</v>
      </c>
      <c r="K125" s="70"/>
    </row>
    <row r="126" spans="1:11" ht="21" customHeight="1">
      <c r="A126" s="54"/>
      <c r="B126" s="30"/>
      <c r="C126" s="32"/>
      <c r="D126" s="193"/>
      <c r="E126" s="194"/>
      <c r="F126" s="195"/>
      <c r="G126" s="226"/>
      <c r="H126" s="31"/>
      <c r="I126" s="66"/>
      <c r="J126" s="68">
        <f t="shared" si="10"/>
        <v>0</v>
      </c>
      <c r="K126" s="70"/>
    </row>
    <row r="127" spans="1:11" ht="21" customHeight="1">
      <c r="A127" s="54"/>
      <c r="B127" s="30"/>
      <c r="C127" s="32"/>
      <c r="D127" s="193"/>
      <c r="E127" s="194"/>
      <c r="F127" s="195"/>
      <c r="G127" s="226"/>
      <c r="H127" s="31"/>
      <c r="I127" s="66"/>
      <c r="J127" s="68">
        <f t="shared" si="10"/>
        <v>0</v>
      </c>
      <c r="K127" s="70"/>
    </row>
    <row r="128" spans="1:11" ht="21" customHeight="1">
      <c r="A128" s="54"/>
      <c r="B128" s="30"/>
      <c r="C128" s="32"/>
      <c r="D128" s="193"/>
      <c r="E128" s="194"/>
      <c r="F128" s="195"/>
      <c r="G128" s="226"/>
      <c r="H128" s="31"/>
      <c r="I128" s="66"/>
      <c r="J128" s="68">
        <f t="shared" si="10"/>
        <v>0</v>
      </c>
      <c r="K128" s="70"/>
    </row>
    <row r="129" spans="1:13" ht="21" customHeight="1">
      <c r="A129" s="55"/>
      <c r="B129" s="30"/>
      <c r="C129" s="32"/>
      <c r="D129" s="197"/>
      <c r="E129" s="198"/>
      <c r="F129" s="199"/>
      <c r="G129" s="227"/>
      <c r="H129" s="33"/>
      <c r="I129" s="67"/>
      <c r="J129" s="69">
        <f>ROUND(G129*I129,0)</f>
        <v>0</v>
      </c>
      <c r="K129" s="70">
        <v>0</v>
      </c>
    </row>
    <row r="130" spans="1:13" ht="21" customHeight="1">
      <c r="A130" s="56"/>
      <c r="B130" s="46"/>
      <c r="C130" s="46"/>
      <c r="D130" s="47"/>
      <c r="E130" s="47"/>
      <c r="F130" s="47"/>
      <c r="G130" s="48"/>
      <c r="H130" s="49"/>
      <c r="I130" s="46"/>
      <c r="J130" s="10"/>
      <c r="K130" s="49"/>
    </row>
    <row r="131" spans="1:13" ht="31.95" customHeight="1">
      <c r="C131" s="22"/>
      <c r="D131" s="218" t="s">
        <v>75</v>
      </c>
      <c r="E131" s="218"/>
      <c r="F131" s="218"/>
      <c r="G131" s="218"/>
      <c r="H131" s="218"/>
      <c r="I131" s="219">
        <f>請求書表紙!$I$2</f>
        <v>0</v>
      </c>
      <c r="J131" s="219"/>
      <c r="K131" s="219"/>
    </row>
    <row r="132" spans="1:13" ht="20.399999999999999" customHeight="1">
      <c r="A132" s="220" t="s">
        <v>6</v>
      </c>
      <c r="B132" s="221"/>
      <c r="C132" s="222"/>
      <c r="D132" s="223" t="str">
        <f>請求書表紙!$H$12&amp;"  ("&amp;請求書表紙!$H$11&amp;")"</f>
        <v xml:space="preserve">  ()</v>
      </c>
      <c r="E132" s="224"/>
      <c r="F132" s="224"/>
      <c r="G132" s="224"/>
      <c r="H132" s="224"/>
      <c r="I132" s="224"/>
      <c r="J132" s="224"/>
      <c r="K132" s="225"/>
    </row>
    <row r="133" spans="1:13" ht="20.399999999999999" customHeight="1">
      <c r="A133" s="207" t="s">
        <v>90</v>
      </c>
      <c r="B133" s="208"/>
      <c r="C133" s="209"/>
      <c r="D133" s="210"/>
      <c r="E133" s="211"/>
      <c r="F133" s="211"/>
      <c r="G133" s="211"/>
      <c r="H133" s="211"/>
      <c r="I133" s="211"/>
      <c r="J133" s="211"/>
      <c r="K133" s="212"/>
    </row>
    <row r="134" spans="1:13" ht="20.399999999999999" customHeight="1">
      <c r="A134" s="201" t="s">
        <v>91</v>
      </c>
      <c r="B134" s="202"/>
      <c r="C134" s="203"/>
      <c r="D134" s="204"/>
      <c r="E134" s="205"/>
      <c r="F134" s="205"/>
      <c r="G134" s="205"/>
      <c r="H134" s="205"/>
      <c r="I134" s="205"/>
      <c r="J134" s="205"/>
      <c r="K134" s="206"/>
    </row>
    <row r="135" spans="1:13" ht="20.399999999999999" customHeight="1">
      <c r="A135" s="213" t="s">
        <v>81</v>
      </c>
      <c r="B135" s="214"/>
      <c r="C135" s="215"/>
      <c r="D135" s="216">
        <f>SUM(J138:J155)</f>
        <v>0</v>
      </c>
      <c r="E135" s="217"/>
      <c r="F135" s="217"/>
      <c r="G135" s="217"/>
      <c r="H135" s="217"/>
      <c r="I135" s="217"/>
      <c r="J135" s="39">
        <f>SUMPRODUCT(J138:J155,K138:K155)</f>
        <v>0</v>
      </c>
      <c r="K135" s="38"/>
      <c r="L135" s="50">
        <f>D135</f>
        <v>0</v>
      </c>
      <c r="M135" s="50">
        <f>J135</f>
        <v>0</v>
      </c>
    </row>
    <row r="136" spans="1:13">
      <c r="F136" s="200">
        <f>J135</f>
        <v>0</v>
      </c>
      <c r="G136" s="200"/>
      <c r="H136" s="200"/>
      <c r="I136" s="200"/>
    </row>
    <row r="137" spans="1:13" ht="30" customHeight="1">
      <c r="A137" s="76" t="s">
        <v>88</v>
      </c>
      <c r="B137" s="21" t="s">
        <v>76</v>
      </c>
      <c r="C137" s="21" t="s">
        <v>87</v>
      </c>
      <c r="D137" s="196" t="s">
        <v>78</v>
      </c>
      <c r="E137" s="196"/>
      <c r="F137" s="196"/>
      <c r="G137" s="75" t="s">
        <v>0</v>
      </c>
      <c r="H137" s="37" t="s">
        <v>24</v>
      </c>
      <c r="I137" s="21" t="s">
        <v>79</v>
      </c>
      <c r="J137" s="21" t="s">
        <v>1</v>
      </c>
      <c r="K137" s="40" t="s">
        <v>89</v>
      </c>
    </row>
    <row r="138" spans="1:13" ht="21" customHeight="1">
      <c r="A138" s="54"/>
      <c r="B138" s="30"/>
      <c r="C138" s="32"/>
      <c r="D138" s="193"/>
      <c r="E138" s="194"/>
      <c r="F138" s="195"/>
      <c r="G138" s="226"/>
      <c r="H138" s="31"/>
      <c r="I138" s="66"/>
      <c r="J138" s="68">
        <f>ROUND(G138*I138,0)</f>
        <v>0</v>
      </c>
      <c r="K138" s="70"/>
    </row>
    <row r="139" spans="1:13" ht="21" customHeight="1">
      <c r="A139" s="54"/>
      <c r="B139" s="30"/>
      <c r="C139" s="32"/>
      <c r="D139" s="193"/>
      <c r="E139" s="194"/>
      <c r="F139" s="195"/>
      <c r="G139" s="226"/>
      <c r="H139" s="31"/>
      <c r="I139" s="66"/>
      <c r="J139" s="68">
        <f>ROUND(G139*I139,0)</f>
        <v>0</v>
      </c>
      <c r="K139" s="70"/>
    </row>
    <row r="140" spans="1:13" ht="21" customHeight="1">
      <c r="A140" s="54"/>
      <c r="B140" s="30"/>
      <c r="C140" s="32"/>
      <c r="D140" s="193"/>
      <c r="E140" s="194"/>
      <c r="F140" s="195"/>
      <c r="G140" s="226"/>
      <c r="H140" s="31"/>
      <c r="I140" s="66"/>
      <c r="J140" s="68">
        <f t="shared" ref="J140:J154" si="11">ROUND(G140*I140,0)</f>
        <v>0</v>
      </c>
      <c r="K140" s="70"/>
    </row>
    <row r="141" spans="1:13" ht="21" customHeight="1">
      <c r="A141" s="54"/>
      <c r="B141" s="30"/>
      <c r="C141" s="32"/>
      <c r="D141" s="193"/>
      <c r="E141" s="194"/>
      <c r="F141" s="195"/>
      <c r="G141" s="226"/>
      <c r="H141" s="31"/>
      <c r="I141" s="66"/>
      <c r="J141" s="68">
        <f t="shared" si="11"/>
        <v>0</v>
      </c>
      <c r="K141" s="70"/>
    </row>
    <row r="142" spans="1:13" ht="21" customHeight="1">
      <c r="A142" s="54"/>
      <c r="B142" s="30"/>
      <c r="C142" s="32"/>
      <c r="D142" s="193"/>
      <c r="E142" s="194"/>
      <c r="F142" s="195"/>
      <c r="G142" s="226"/>
      <c r="H142" s="31"/>
      <c r="I142" s="66"/>
      <c r="J142" s="68">
        <f t="shared" si="11"/>
        <v>0</v>
      </c>
      <c r="K142" s="70"/>
    </row>
    <row r="143" spans="1:13" ht="21" customHeight="1">
      <c r="A143" s="54"/>
      <c r="B143" s="30"/>
      <c r="C143" s="32"/>
      <c r="D143" s="193"/>
      <c r="E143" s="194"/>
      <c r="F143" s="195"/>
      <c r="G143" s="226"/>
      <c r="H143" s="31"/>
      <c r="I143" s="66"/>
      <c r="J143" s="68">
        <f t="shared" si="11"/>
        <v>0</v>
      </c>
      <c r="K143" s="70"/>
    </row>
    <row r="144" spans="1:13" ht="21" customHeight="1">
      <c r="A144" s="54"/>
      <c r="B144" s="30"/>
      <c r="C144" s="32"/>
      <c r="D144" s="193"/>
      <c r="E144" s="194"/>
      <c r="F144" s="195"/>
      <c r="G144" s="226"/>
      <c r="H144" s="31"/>
      <c r="I144" s="66"/>
      <c r="J144" s="68">
        <f t="shared" si="11"/>
        <v>0</v>
      </c>
      <c r="K144" s="70"/>
    </row>
    <row r="145" spans="1:11" ht="21" customHeight="1">
      <c r="A145" s="54"/>
      <c r="B145" s="30"/>
      <c r="C145" s="32"/>
      <c r="D145" s="193"/>
      <c r="E145" s="194"/>
      <c r="F145" s="195"/>
      <c r="G145" s="226"/>
      <c r="H145" s="31"/>
      <c r="I145" s="66"/>
      <c r="J145" s="68">
        <f t="shared" si="11"/>
        <v>0</v>
      </c>
      <c r="K145" s="70"/>
    </row>
    <row r="146" spans="1:11" ht="21" customHeight="1">
      <c r="A146" s="54"/>
      <c r="B146" s="30"/>
      <c r="C146" s="32"/>
      <c r="D146" s="193"/>
      <c r="E146" s="194"/>
      <c r="F146" s="195"/>
      <c r="G146" s="226"/>
      <c r="H146" s="31"/>
      <c r="I146" s="66"/>
      <c r="J146" s="68">
        <f t="shared" si="11"/>
        <v>0</v>
      </c>
      <c r="K146" s="70"/>
    </row>
    <row r="147" spans="1:11" ht="21" customHeight="1">
      <c r="A147" s="54"/>
      <c r="B147" s="30"/>
      <c r="C147" s="32"/>
      <c r="D147" s="193"/>
      <c r="E147" s="194"/>
      <c r="F147" s="195"/>
      <c r="G147" s="226"/>
      <c r="H147" s="31"/>
      <c r="I147" s="66"/>
      <c r="J147" s="68">
        <f t="shared" si="11"/>
        <v>0</v>
      </c>
      <c r="K147" s="70"/>
    </row>
    <row r="148" spans="1:11" ht="21" customHeight="1">
      <c r="A148" s="54"/>
      <c r="B148" s="30"/>
      <c r="C148" s="32"/>
      <c r="D148" s="193"/>
      <c r="E148" s="194"/>
      <c r="F148" s="195"/>
      <c r="G148" s="226"/>
      <c r="H148" s="31"/>
      <c r="I148" s="66"/>
      <c r="J148" s="68">
        <f t="shared" si="11"/>
        <v>0</v>
      </c>
      <c r="K148" s="70"/>
    </row>
    <row r="149" spans="1:11" ht="21" customHeight="1">
      <c r="A149" s="54"/>
      <c r="B149" s="30"/>
      <c r="C149" s="32"/>
      <c r="D149" s="193"/>
      <c r="E149" s="194"/>
      <c r="F149" s="195"/>
      <c r="G149" s="226"/>
      <c r="H149" s="31"/>
      <c r="I149" s="66"/>
      <c r="J149" s="68">
        <f t="shared" si="11"/>
        <v>0</v>
      </c>
      <c r="K149" s="70"/>
    </row>
    <row r="150" spans="1:11" ht="21" customHeight="1">
      <c r="A150" s="54"/>
      <c r="B150" s="30"/>
      <c r="C150" s="32"/>
      <c r="D150" s="193"/>
      <c r="E150" s="194"/>
      <c r="F150" s="195"/>
      <c r="G150" s="226"/>
      <c r="H150" s="31"/>
      <c r="I150" s="66"/>
      <c r="J150" s="68">
        <f t="shared" si="11"/>
        <v>0</v>
      </c>
      <c r="K150" s="70"/>
    </row>
    <row r="151" spans="1:11" ht="21" customHeight="1">
      <c r="A151" s="54"/>
      <c r="B151" s="30"/>
      <c r="C151" s="32"/>
      <c r="D151" s="193"/>
      <c r="E151" s="194"/>
      <c r="F151" s="195"/>
      <c r="G151" s="226"/>
      <c r="H151" s="31"/>
      <c r="I151" s="66"/>
      <c r="J151" s="68">
        <f t="shared" si="11"/>
        <v>0</v>
      </c>
      <c r="K151" s="70"/>
    </row>
    <row r="152" spans="1:11" ht="21" customHeight="1">
      <c r="A152" s="54"/>
      <c r="B152" s="30"/>
      <c r="C152" s="32"/>
      <c r="D152" s="193"/>
      <c r="E152" s="194"/>
      <c r="F152" s="195"/>
      <c r="G152" s="226"/>
      <c r="H152" s="31"/>
      <c r="I152" s="66"/>
      <c r="J152" s="68">
        <f t="shared" si="11"/>
        <v>0</v>
      </c>
      <c r="K152" s="70"/>
    </row>
    <row r="153" spans="1:11" ht="21" customHeight="1">
      <c r="A153" s="54"/>
      <c r="B153" s="30"/>
      <c r="C153" s="32"/>
      <c r="D153" s="193"/>
      <c r="E153" s="194"/>
      <c r="F153" s="195"/>
      <c r="G153" s="226"/>
      <c r="H153" s="31"/>
      <c r="I153" s="66"/>
      <c r="J153" s="68">
        <f t="shared" si="11"/>
        <v>0</v>
      </c>
      <c r="K153" s="70"/>
    </row>
    <row r="154" spans="1:11" ht="21" customHeight="1">
      <c r="A154" s="54"/>
      <c r="B154" s="30"/>
      <c r="C154" s="32"/>
      <c r="D154" s="193"/>
      <c r="E154" s="194"/>
      <c r="F154" s="195"/>
      <c r="G154" s="226"/>
      <c r="H154" s="31"/>
      <c r="I154" s="66"/>
      <c r="J154" s="68">
        <f t="shared" si="11"/>
        <v>0</v>
      </c>
      <c r="K154" s="70"/>
    </row>
    <row r="155" spans="1:11" ht="21" customHeight="1">
      <c r="A155" s="55"/>
      <c r="B155" s="30"/>
      <c r="C155" s="32"/>
      <c r="D155" s="197"/>
      <c r="E155" s="198"/>
      <c r="F155" s="199"/>
      <c r="G155" s="227"/>
      <c r="H155" s="33"/>
      <c r="I155" s="67"/>
      <c r="J155" s="69">
        <f>ROUND(G155*I155,0)</f>
        <v>0</v>
      </c>
      <c r="K155" s="70">
        <v>0</v>
      </c>
    </row>
    <row r="156" spans="1:11" ht="21" customHeight="1">
      <c r="A156" s="56"/>
      <c r="B156" s="46"/>
      <c r="C156" s="46"/>
      <c r="D156" s="47"/>
      <c r="E156" s="47"/>
      <c r="F156" s="47"/>
      <c r="G156" s="48"/>
      <c r="H156" s="49"/>
      <c r="I156" s="46"/>
      <c r="J156" s="10"/>
      <c r="K156" s="49"/>
    </row>
    <row r="157" spans="1:11" ht="31.95" customHeight="1">
      <c r="C157" s="22"/>
      <c r="D157" s="218" t="s">
        <v>75</v>
      </c>
      <c r="E157" s="218"/>
      <c r="F157" s="218"/>
      <c r="G157" s="218"/>
      <c r="H157" s="218"/>
      <c r="I157" s="219">
        <f>請求書表紙!$I$2</f>
        <v>0</v>
      </c>
      <c r="J157" s="219"/>
      <c r="K157" s="219"/>
    </row>
    <row r="158" spans="1:11" ht="20.399999999999999" customHeight="1">
      <c r="A158" s="220" t="s">
        <v>6</v>
      </c>
      <c r="B158" s="221"/>
      <c r="C158" s="222"/>
      <c r="D158" s="223" t="str">
        <f>請求書表紙!$H$12&amp;"  ("&amp;請求書表紙!$H$11&amp;")"</f>
        <v xml:space="preserve">  ()</v>
      </c>
      <c r="E158" s="224"/>
      <c r="F158" s="224"/>
      <c r="G158" s="224"/>
      <c r="H158" s="224"/>
      <c r="I158" s="224"/>
      <c r="J158" s="224"/>
      <c r="K158" s="225"/>
    </row>
    <row r="159" spans="1:11" ht="20.399999999999999" customHeight="1">
      <c r="A159" s="207" t="s">
        <v>90</v>
      </c>
      <c r="B159" s="208"/>
      <c r="C159" s="209"/>
      <c r="D159" s="210"/>
      <c r="E159" s="211"/>
      <c r="F159" s="211"/>
      <c r="G159" s="211"/>
      <c r="H159" s="211"/>
      <c r="I159" s="211"/>
      <c r="J159" s="211"/>
      <c r="K159" s="212"/>
    </row>
    <row r="160" spans="1:11" ht="20.399999999999999" customHeight="1">
      <c r="A160" s="201" t="s">
        <v>91</v>
      </c>
      <c r="B160" s="202"/>
      <c r="C160" s="203"/>
      <c r="D160" s="204"/>
      <c r="E160" s="205"/>
      <c r="F160" s="205"/>
      <c r="G160" s="205"/>
      <c r="H160" s="205"/>
      <c r="I160" s="205"/>
      <c r="J160" s="205"/>
      <c r="K160" s="206"/>
    </row>
    <row r="161" spans="1:13" ht="20.399999999999999" customHeight="1">
      <c r="A161" s="213" t="s">
        <v>81</v>
      </c>
      <c r="B161" s="214"/>
      <c r="C161" s="215"/>
      <c r="D161" s="216">
        <f>SUM(J164:J181)</f>
        <v>0</v>
      </c>
      <c r="E161" s="217"/>
      <c r="F161" s="217"/>
      <c r="G161" s="217"/>
      <c r="H161" s="217"/>
      <c r="I161" s="217"/>
      <c r="J161" s="39">
        <f>SUMPRODUCT(J164:J181,K164:K181)</f>
        <v>0</v>
      </c>
      <c r="K161" s="38"/>
      <c r="L161" s="50">
        <f>D161</f>
        <v>0</v>
      </c>
      <c r="M161" s="50">
        <f>J161</f>
        <v>0</v>
      </c>
    </row>
    <row r="162" spans="1:13">
      <c r="F162" s="200">
        <f>J161</f>
        <v>0</v>
      </c>
      <c r="G162" s="200"/>
      <c r="H162" s="200"/>
      <c r="I162" s="200"/>
    </row>
    <row r="163" spans="1:13" ht="30" customHeight="1">
      <c r="A163" s="76" t="s">
        <v>88</v>
      </c>
      <c r="B163" s="21" t="s">
        <v>76</v>
      </c>
      <c r="C163" s="21" t="s">
        <v>87</v>
      </c>
      <c r="D163" s="196" t="s">
        <v>78</v>
      </c>
      <c r="E163" s="196"/>
      <c r="F163" s="196"/>
      <c r="G163" s="75" t="s">
        <v>0</v>
      </c>
      <c r="H163" s="37" t="s">
        <v>24</v>
      </c>
      <c r="I163" s="21" t="s">
        <v>79</v>
      </c>
      <c r="J163" s="21" t="s">
        <v>1</v>
      </c>
      <c r="K163" s="40" t="s">
        <v>89</v>
      </c>
    </row>
    <row r="164" spans="1:13" ht="21" customHeight="1">
      <c r="A164" s="54"/>
      <c r="B164" s="30"/>
      <c r="C164" s="32"/>
      <c r="D164" s="193"/>
      <c r="E164" s="194"/>
      <c r="F164" s="195"/>
      <c r="G164" s="226"/>
      <c r="H164" s="31"/>
      <c r="I164" s="66"/>
      <c r="J164" s="68">
        <f>ROUND(G164*I164,0)</f>
        <v>0</v>
      </c>
      <c r="K164" s="70"/>
    </row>
    <row r="165" spans="1:13" ht="21" customHeight="1">
      <c r="A165" s="54"/>
      <c r="B165" s="30"/>
      <c r="C165" s="32"/>
      <c r="D165" s="193"/>
      <c r="E165" s="194"/>
      <c r="F165" s="195"/>
      <c r="G165" s="226"/>
      <c r="H165" s="31"/>
      <c r="I165" s="66"/>
      <c r="J165" s="68">
        <f>ROUND(G165*I165,0)</f>
        <v>0</v>
      </c>
      <c r="K165" s="70"/>
    </row>
    <row r="166" spans="1:13" ht="21" customHeight="1">
      <c r="A166" s="54"/>
      <c r="B166" s="30"/>
      <c r="C166" s="32"/>
      <c r="D166" s="193"/>
      <c r="E166" s="194"/>
      <c r="F166" s="195"/>
      <c r="G166" s="226"/>
      <c r="H166" s="31"/>
      <c r="I166" s="66"/>
      <c r="J166" s="68">
        <f t="shared" ref="J166:J180" si="12">ROUND(G166*I166,0)</f>
        <v>0</v>
      </c>
      <c r="K166" s="70"/>
    </row>
    <row r="167" spans="1:13" ht="21" customHeight="1">
      <c r="A167" s="54"/>
      <c r="B167" s="30"/>
      <c r="C167" s="32"/>
      <c r="D167" s="193"/>
      <c r="E167" s="194"/>
      <c r="F167" s="195"/>
      <c r="G167" s="226"/>
      <c r="H167" s="31"/>
      <c r="I167" s="66"/>
      <c r="J167" s="68">
        <f t="shared" si="12"/>
        <v>0</v>
      </c>
      <c r="K167" s="70"/>
    </row>
    <row r="168" spans="1:13" ht="21" customHeight="1">
      <c r="A168" s="54"/>
      <c r="B168" s="30"/>
      <c r="C168" s="32"/>
      <c r="D168" s="193"/>
      <c r="E168" s="194"/>
      <c r="F168" s="195"/>
      <c r="G168" s="226"/>
      <c r="H168" s="31"/>
      <c r="I168" s="66"/>
      <c r="J168" s="68">
        <f t="shared" si="12"/>
        <v>0</v>
      </c>
      <c r="K168" s="70"/>
    </row>
    <row r="169" spans="1:13" ht="21" customHeight="1">
      <c r="A169" s="54"/>
      <c r="B169" s="30"/>
      <c r="C169" s="32"/>
      <c r="D169" s="193"/>
      <c r="E169" s="194"/>
      <c r="F169" s="195"/>
      <c r="G169" s="226"/>
      <c r="H169" s="31"/>
      <c r="I169" s="66"/>
      <c r="J169" s="68">
        <f t="shared" si="12"/>
        <v>0</v>
      </c>
      <c r="K169" s="70"/>
    </row>
    <row r="170" spans="1:13" ht="21" customHeight="1">
      <c r="A170" s="54"/>
      <c r="B170" s="30"/>
      <c r="C170" s="32"/>
      <c r="D170" s="193"/>
      <c r="E170" s="194"/>
      <c r="F170" s="195"/>
      <c r="G170" s="226"/>
      <c r="H170" s="31"/>
      <c r="I170" s="66"/>
      <c r="J170" s="68">
        <f t="shared" si="12"/>
        <v>0</v>
      </c>
      <c r="K170" s="70"/>
    </row>
    <row r="171" spans="1:13" ht="21" customHeight="1">
      <c r="A171" s="54"/>
      <c r="B171" s="30"/>
      <c r="C171" s="32"/>
      <c r="D171" s="193"/>
      <c r="E171" s="194"/>
      <c r="F171" s="195"/>
      <c r="G171" s="226"/>
      <c r="H171" s="31"/>
      <c r="I171" s="66"/>
      <c r="J171" s="68">
        <f t="shared" si="12"/>
        <v>0</v>
      </c>
      <c r="K171" s="70"/>
    </row>
    <row r="172" spans="1:13" ht="21" customHeight="1">
      <c r="A172" s="54"/>
      <c r="B172" s="30"/>
      <c r="C172" s="32"/>
      <c r="D172" s="193"/>
      <c r="E172" s="194"/>
      <c r="F172" s="195"/>
      <c r="G172" s="226"/>
      <c r="H172" s="31"/>
      <c r="I172" s="66"/>
      <c r="J172" s="68">
        <f t="shared" si="12"/>
        <v>0</v>
      </c>
      <c r="K172" s="70"/>
    </row>
    <row r="173" spans="1:13" ht="21" customHeight="1">
      <c r="A173" s="54"/>
      <c r="B173" s="30"/>
      <c r="C173" s="32"/>
      <c r="D173" s="193"/>
      <c r="E173" s="194"/>
      <c r="F173" s="195"/>
      <c r="G173" s="226"/>
      <c r="H173" s="31"/>
      <c r="I173" s="66"/>
      <c r="J173" s="68">
        <f t="shared" si="12"/>
        <v>0</v>
      </c>
      <c r="K173" s="70"/>
    </row>
    <row r="174" spans="1:13" ht="21" customHeight="1">
      <c r="A174" s="54"/>
      <c r="B174" s="30"/>
      <c r="C174" s="32"/>
      <c r="D174" s="193"/>
      <c r="E174" s="194"/>
      <c r="F174" s="195"/>
      <c r="G174" s="226"/>
      <c r="H174" s="31"/>
      <c r="I174" s="66"/>
      <c r="J174" s="68">
        <f t="shared" si="12"/>
        <v>0</v>
      </c>
      <c r="K174" s="70"/>
    </row>
    <row r="175" spans="1:13" ht="21" customHeight="1">
      <c r="A175" s="54"/>
      <c r="B175" s="30"/>
      <c r="C175" s="32"/>
      <c r="D175" s="193"/>
      <c r="E175" s="194"/>
      <c r="F175" s="195"/>
      <c r="G175" s="226"/>
      <c r="H175" s="31"/>
      <c r="I175" s="66"/>
      <c r="J175" s="68">
        <f t="shared" si="12"/>
        <v>0</v>
      </c>
      <c r="K175" s="70"/>
    </row>
    <row r="176" spans="1:13" ht="21" customHeight="1">
      <c r="A176" s="54"/>
      <c r="B176" s="30"/>
      <c r="C176" s="32"/>
      <c r="D176" s="193"/>
      <c r="E176" s="194"/>
      <c r="F176" s="195"/>
      <c r="G176" s="226"/>
      <c r="H176" s="31"/>
      <c r="I176" s="66"/>
      <c r="J176" s="68">
        <f t="shared" si="12"/>
        <v>0</v>
      </c>
      <c r="K176" s="70"/>
    </row>
    <row r="177" spans="1:13" ht="21" customHeight="1">
      <c r="A177" s="54"/>
      <c r="B177" s="30"/>
      <c r="C177" s="32"/>
      <c r="D177" s="193"/>
      <c r="E177" s="194"/>
      <c r="F177" s="195"/>
      <c r="G177" s="226"/>
      <c r="H177" s="31"/>
      <c r="I177" s="66"/>
      <c r="J177" s="68">
        <f t="shared" si="12"/>
        <v>0</v>
      </c>
      <c r="K177" s="70"/>
    </row>
    <row r="178" spans="1:13" ht="21" customHeight="1">
      <c r="A178" s="54"/>
      <c r="B178" s="30"/>
      <c r="C178" s="32"/>
      <c r="D178" s="193"/>
      <c r="E178" s="194"/>
      <c r="F178" s="195"/>
      <c r="G178" s="226"/>
      <c r="H178" s="31"/>
      <c r="I178" s="66"/>
      <c r="J178" s="68">
        <f t="shared" si="12"/>
        <v>0</v>
      </c>
      <c r="K178" s="70"/>
    </row>
    <row r="179" spans="1:13" ht="21" customHeight="1">
      <c r="A179" s="54"/>
      <c r="B179" s="30"/>
      <c r="C179" s="32"/>
      <c r="D179" s="193"/>
      <c r="E179" s="194"/>
      <c r="F179" s="195"/>
      <c r="G179" s="226"/>
      <c r="H179" s="31"/>
      <c r="I179" s="66"/>
      <c r="J179" s="68">
        <f t="shared" si="12"/>
        <v>0</v>
      </c>
      <c r="K179" s="70"/>
    </row>
    <row r="180" spans="1:13" ht="21" customHeight="1">
      <c r="A180" s="54"/>
      <c r="B180" s="30"/>
      <c r="C180" s="32"/>
      <c r="D180" s="193"/>
      <c r="E180" s="194"/>
      <c r="F180" s="195"/>
      <c r="G180" s="226"/>
      <c r="H180" s="31"/>
      <c r="I180" s="66"/>
      <c r="J180" s="68">
        <f t="shared" si="12"/>
        <v>0</v>
      </c>
      <c r="K180" s="70"/>
    </row>
    <row r="181" spans="1:13" ht="21" customHeight="1">
      <c r="A181" s="55"/>
      <c r="B181" s="30"/>
      <c r="C181" s="32"/>
      <c r="D181" s="197"/>
      <c r="E181" s="198"/>
      <c r="F181" s="199"/>
      <c r="G181" s="227"/>
      <c r="H181" s="33"/>
      <c r="I181" s="67"/>
      <c r="J181" s="69">
        <f>ROUND(G181*I181,0)</f>
        <v>0</v>
      </c>
      <c r="K181" s="70">
        <v>0</v>
      </c>
    </row>
    <row r="182" spans="1:13" ht="21" customHeight="1">
      <c r="A182" s="56"/>
      <c r="B182" s="46"/>
      <c r="C182" s="46"/>
      <c r="D182" s="47"/>
      <c r="E182" s="47"/>
      <c r="F182" s="47"/>
      <c r="G182" s="48"/>
      <c r="H182" s="49"/>
      <c r="I182" s="46"/>
      <c r="J182" s="10"/>
      <c r="K182" s="49"/>
    </row>
    <row r="183" spans="1:13" ht="31.95" customHeight="1">
      <c r="C183" s="22"/>
      <c r="D183" s="218" t="s">
        <v>75</v>
      </c>
      <c r="E183" s="218"/>
      <c r="F183" s="218"/>
      <c r="G183" s="218"/>
      <c r="H183" s="218"/>
      <c r="I183" s="219">
        <f>請求書表紙!$I$2</f>
        <v>0</v>
      </c>
      <c r="J183" s="219"/>
      <c r="K183" s="219"/>
    </row>
    <row r="184" spans="1:13" ht="20.399999999999999" customHeight="1">
      <c r="A184" s="220" t="s">
        <v>6</v>
      </c>
      <c r="B184" s="221"/>
      <c r="C184" s="222"/>
      <c r="D184" s="223" t="str">
        <f>請求書表紙!$H$12&amp;"  ("&amp;請求書表紙!$H$11&amp;")"</f>
        <v xml:space="preserve">  ()</v>
      </c>
      <c r="E184" s="224"/>
      <c r="F184" s="224"/>
      <c r="G184" s="224"/>
      <c r="H184" s="224"/>
      <c r="I184" s="224"/>
      <c r="J184" s="224"/>
      <c r="K184" s="225"/>
    </row>
    <row r="185" spans="1:13" ht="20.399999999999999" customHeight="1">
      <c r="A185" s="207" t="s">
        <v>90</v>
      </c>
      <c r="B185" s="208"/>
      <c r="C185" s="209"/>
      <c r="D185" s="210"/>
      <c r="E185" s="211"/>
      <c r="F185" s="211"/>
      <c r="G185" s="211"/>
      <c r="H185" s="211"/>
      <c r="I185" s="211"/>
      <c r="J185" s="211"/>
      <c r="K185" s="212"/>
    </row>
    <row r="186" spans="1:13" ht="20.399999999999999" customHeight="1">
      <c r="A186" s="201" t="s">
        <v>91</v>
      </c>
      <c r="B186" s="202"/>
      <c r="C186" s="203"/>
      <c r="D186" s="204"/>
      <c r="E186" s="205"/>
      <c r="F186" s="205"/>
      <c r="G186" s="205"/>
      <c r="H186" s="205"/>
      <c r="I186" s="205"/>
      <c r="J186" s="205"/>
      <c r="K186" s="206"/>
    </row>
    <row r="187" spans="1:13" ht="20.399999999999999" customHeight="1">
      <c r="A187" s="213" t="s">
        <v>81</v>
      </c>
      <c r="B187" s="214"/>
      <c r="C187" s="215"/>
      <c r="D187" s="216">
        <f>SUM(J190:J207)</f>
        <v>0</v>
      </c>
      <c r="E187" s="217"/>
      <c r="F187" s="217"/>
      <c r="G187" s="217"/>
      <c r="H187" s="217"/>
      <c r="I187" s="217"/>
      <c r="J187" s="39">
        <f>SUMPRODUCT(J190:J207,K190:K207)</f>
        <v>0</v>
      </c>
      <c r="K187" s="38"/>
      <c r="L187" s="50">
        <f>D187</f>
        <v>0</v>
      </c>
      <c r="M187" s="50">
        <f>J187</f>
        <v>0</v>
      </c>
    </row>
    <row r="188" spans="1:13">
      <c r="F188" s="200">
        <f>J187</f>
        <v>0</v>
      </c>
      <c r="G188" s="200"/>
      <c r="H188" s="200"/>
      <c r="I188" s="200"/>
    </row>
    <row r="189" spans="1:13" ht="30" customHeight="1">
      <c r="A189" s="76" t="s">
        <v>88</v>
      </c>
      <c r="B189" s="21" t="s">
        <v>76</v>
      </c>
      <c r="C189" s="21" t="s">
        <v>87</v>
      </c>
      <c r="D189" s="196" t="s">
        <v>78</v>
      </c>
      <c r="E189" s="196"/>
      <c r="F189" s="196"/>
      <c r="G189" s="75" t="s">
        <v>0</v>
      </c>
      <c r="H189" s="37" t="s">
        <v>24</v>
      </c>
      <c r="I189" s="21" t="s">
        <v>79</v>
      </c>
      <c r="J189" s="21" t="s">
        <v>1</v>
      </c>
      <c r="K189" s="40" t="s">
        <v>89</v>
      </c>
    </row>
    <row r="190" spans="1:13" ht="21" customHeight="1">
      <c r="A190" s="54"/>
      <c r="B190" s="30"/>
      <c r="C190" s="32"/>
      <c r="D190" s="193"/>
      <c r="E190" s="194"/>
      <c r="F190" s="195"/>
      <c r="G190" s="226"/>
      <c r="H190" s="31"/>
      <c r="I190" s="66"/>
      <c r="J190" s="68">
        <f>ROUND(G190*I190,0)</f>
        <v>0</v>
      </c>
      <c r="K190" s="70"/>
    </row>
    <row r="191" spans="1:13" ht="21" customHeight="1">
      <c r="A191" s="54"/>
      <c r="B191" s="30"/>
      <c r="C191" s="32"/>
      <c r="D191" s="193"/>
      <c r="E191" s="194"/>
      <c r="F191" s="195"/>
      <c r="G191" s="226"/>
      <c r="H191" s="31"/>
      <c r="I191" s="66"/>
      <c r="J191" s="68">
        <f>ROUND(G191*I191,0)</f>
        <v>0</v>
      </c>
      <c r="K191" s="70"/>
    </row>
    <row r="192" spans="1:13" ht="21" customHeight="1">
      <c r="A192" s="54"/>
      <c r="B192" s="30"/>
      <c r="C192" s="32"/>
      <c r="D192" s="193"/>
      <c r="E192" s="194"/>
      <c r="F192" s="195"/>
      <c r="G192" s="226"/>
      <c r="H192" s="31"/>
      <c r="I192" s="66"/>
      <c r="J192" s="68">
        <f t="shared" ref="J192:J206" si="13">ROUND(G192*I192,0)</f>
        <v>0</v>
      </c>
      <c r="K192" s="70"/>
    </row>
    <row r="193" spans="1:11" ht="21" customHeight="1">
      <c r="A193" s="54"/>
      <c r="B193" s="30"/>
      <c r="C193" s="32"/>
      <c r="D193" s="193"/>
      <c r="E193" s="194"/>
      <c r="F193" s="195"/>
      <c r="G193" s="226"/>
      <c r="H193" s="31"/>
      <c r="I193" s="66"/>
      <c r="J193" s="68">
        <f t="shared" si="13"/>
        <v>0</v>
      </c>
      <c r="K193" s="70"/>
    </row>
    <row r="194" spans="1:11" ht="21" customHeight="1">
      <c r="A194" s="54"/>
      <c r="B194" s="30"/>
      <c r="C194" s="32"/>
      <c r="D194" s="193"/>
      <c r="E194" s="194"/>
      <c r="F194" s="195"/>
      <c r="G194" s="226"/>
      <c r="H194" s="31"/>
      <c r="I194" s="66"/>
      <c r="J194" s="68">
        <f t="shared" si="13"/>
        <v>0</v>
      </c>
      <c r="K194" s="70"/>
    </row>
    <row r="195" spans="1:11" ht="21" customHeight="1">
      <c r="A195" s="54"/>
      <c r="B195" s="30"/>
      <c r="C195" s="32"/>
      <c r="D195" s="193"/>
      <c r="E195" s="194"/>
      <c r="F195" s="195"/>
      <c r="G195" s="226"/>
      <c r="H195" s="31"/>
      <c r="I195" s="66"/>
      <c r="J195" s="68">
        <f t="shared" si="13"/>
        <v>0</v>
      </c>
      <c r="K195" s="70"/>
    </row>
    <row r="196" spans="1:11" ht="21" customHeight="1">
      <c r="A196" s="54"/>
      <c r="B196" s="30"/>
      <c r="C196" s="32"/>
      <c r="D196" s="193"/>
      <c r="E196" s="194"/>
      <c r="F196" s="195"/>
      <c r="G196" s="226"/>
      <c r="H196" s="31"/>
      <c r="I196" s="66"/>
      <c r="J196" s="68">
        <f t="shared" si="13"/>
        <v>0</v>
      </c>
      <c r="K196" s="70"/>
    </row>
    <row r="197" spans="1:11" ht="21" customHeight="1">
      <c r="A197" s="54"/>
      <c r="B197" s="30"/>
      <c r="C197" s="32"/>
      <c r="D197" s="193"/>
      <c r="E197" s="194"/>
      <c r="F197" s="195"/>
      <c r="G197" s="226"/>
      <c r="H197" s="31"/>
      <c r="I197" s="66"/>
      <c r="J197" s="68">
        <f t="shared" si="13"/>
        <v>0</v>
      </c>
      <c r="K197" s="70"/>
    </row>
    <row r="198" spans="1:11" ht="21" customHeight="1">
      <c r="A198" s="54"/>
      <c r="B198" s="30"/>
      <c r="C198" s="32"/>
      <c r="D198" s="193"/>
      <c r="E198" s="194"/>
      <c r="F198" s="195"/>
      <c r="G198" s="226"/>
      <c r="H198" s="31"/>
      <c r="I198" s="66"/>
      <c r="J198" s="68">
        <f t="shared" si="13"/>
        <v>0</v>
      </c>
      <c r="K198" s="70"/>
    </row>
    <row r="199" spans="1:11" ht="21" customHeight="1">
      <c r="A199" s="54"/>
      <c r="B199" s="30"/>
      <c r="C199" s="32"/>
      <c r="D199" s="193"/>
      <c r="E199" s="194"/>
      <c r="F199" s="195"/>
      <c r="G199" s="226"/>
      <c r="H199" s="31"/>
      <c r="I199" s="66"/>
      <c r="J199" s="68">
        <f t="shared" si="13"/>
        <v>0</v>
      </c>
      <c r="K199" s="70"/>
    </row>
    <row r="200" spans="1:11" ht="21" customHeight="1">
      <c r="A200" s="54"/>
      <c r="B200" s="30"/>
      <c r="C200" s="32"/>
      <c r="D200" s="193"/>
      <c r="E200" s="194"/>
      <c r="F200" s="195"/>
      <c r="G200" s="226"/>
      <c r="H200" s="31"/>
      <c r="I200" s="66"/>
      <c r="J200" s="68">
        <f t="shared" si="13"/>
        <v>0</v>
      </c>
      <c r="K200" s="70"/>
    </row>
    <row r="201" spans="1:11" ht="21" customHeight="1">
      <c r="A201" s="54"/>
      <c r="B201" s="30"/>
      <c r="C201" s="32"/>
      <c r="D201" s="193"/>
      <c r="E201" s="194"/>
      <c r="F201" s="195"/>
      <c r="G201" s="226"/>
      <c r="H201" s="31"/>
      <c r="I201" s="66"/>
      <c r="J201" s="68">
        <f t="shared" si="13"/>
        <v>0</v>
      </c>
      <c r="K201" s="70"/>
    </row>
    <row r="202" spans="1:11" ht="21" customHeight="1">
      <c r="A202" s="54"/>
      <c r="B202" s="30"/>
      <c r="C202" s="32"/>
      <c r="D202" s="193"/>
      <c r="E202" s="194"/>
      <c r="F202" s="195"/>
      <c r="G202" s="226"/>
      <c r="H202" s="31"/>
      <c r="I202" s="66"/>
      <c r="J202" s="68">
        <f t="shared" si="13"/>
        <v>0</v>
      </c>
      <c r="K202" s="70"/>
    </row>
    <row r="203" spans="1:11" ht="21" customHeight="1">
      <c r="A203" s="54"/>
      <c r="B203" s="30"/>
      <c r="C203" s="32"/>
      <c r="D203" s="193"/>
      <c r="E203" s="194"/>
      <c r="F203" s="195"/>
      <c r="G203" s="226"/>
      <c r="H203" s="31"/>
      <c r="I203" s="66"/>
      <c r="J203" s="68">
        <f t="shared" si="13"/>
        <v>0</v>
      </c>
      <c r="K203" s="70"/>
    </row>
    <row r="204" spans="1:11" ht="21" customHeight="1">
      <c r="A204" s="54"/>
      <c r="B204" s="30"/>
      <c r="C204" s="32"/>
      <c r="D204" s="193"/>
      <c r="E204" s="194"/>
      <c r="F204" s="195"/>
      <c r="G204" s="226"/>
      <c r="H204" s="31"/>
      <c r="I204" s="66"/>
      <c r="J204" s="68">
        <f t="shared" si="13"/>
        <v>0</v>
      </c>
      <c r="K204" s="70"/>
    </row>
    <row r="205" spans="1:11" ht="21" customHeight="1">
      <c r="A205" s="54"/>
      <c r="B205" s="30"/>
      <c r="C205" s="32"/>
      <c r="D205" s="193"/>
      <c r="E205" s="194"/>
      <c r="F205" s="195"/>
      <c r="G205" s="226"/>
      <c r="H205" s="31"/>
      <c r="I205" s="66"/>
      <c r="J205" s="68">
        <f t="shared" si="13"/>
        <v>0</v>
      </c>
      <c r="K205" s="70"/>
    </row>
    <row r="206" spans="1:11" ht="21" customHeight="1">
      <c r="A206" s="54"/>
      <c r="B206" s="30"/>
      <c r="C206" s="32"/>
      <c r="D206" s="193"/>
      <c r="E206" s="194"/>
      <c r="F206" s="195"/>
      <c r="G206" s="226"/>
      <c r="H206" s="31"/>
      <c r="I206" s="66"/>
      <c r="J206" s="68">
        <f t="shared" si="13"/>
        <v>0</v>
      </c>
      <c r="K206" s="70"/>
    </row>
    <row r="207" spans="1:11" ht="21" customHeight="1">
      <c r="A207" s="55"/>
      <c r="B207" s="30"/>
      <c r="C207" s="32"/>
      <c r="D207" s="197"/>
      <c r="E207" s="198"/>
      <c r="F207" s="199"/>
      <c r="G207" s="227"/>
      <c r="H207" s="33"/>
      <c r="I207" s="67"/>
      <c r="J207" s="69">
        <f>ROUND(G207*I207,0)</f>
        <v>0</v>
      </c>
      <c r="K207" s="70">
        <v>0</v>
      </c>
    </row>
    <row r="208" spans="1:11" ht="21" customHeight="1">
      <c r="A208" s="56"/>
      <c r="B208" s="46"/>
      <c r="C208" s="46"/>
      <c r="D208" s="47"/>
      <c r="E208" s="47"/>
      <c r="F208" s="47"/>
      <c r="G208" s="48"/>
      <c r="H208" s="49"/>
      <c r="I208" s="46"/>
      <c r="J208" s="10"/>
      <c r="K208" s="49"/>
    </row>
    <row r="209" spans="1:13" ht="31.95" customHeight="1">
      <c r="C209" s="22"/>
      <c r="D209" s="218" t="s">
        <v>75</v>
      </c>
      <c r="E209" s="218"/>
      <c r="F209" s="218"/>
      <c r="G209" s="218"/>
      <c r="H209" s="218"/>
      <c r="I209" s="219">
        <f>請求書表紙!$I$2</f>
        <v>0</v>
      </c>
      <c r="J209" s="219"/>
      <c r="K209" s="219"/>
    </row>
    <row r="210" spans="1:13" ht="20.399999999999999" customHeight="1">
      <c r="A210" s="220" t="s">
        <v>6</v>
      </c>
      <c r="B210" s="221"/>
      <c r="C210" s="222"/>
      <c r="D210" s="223" t="str">
        <f>請求書表紙!$H$12&amp;"  ("&amp;請求書表紙!$H$11&amp;")"</f>
        <v xml:space="preserve">  ()</v>
      </c>
      <c r="E210" s="224"/>
      <c r="F210" s="224"/>
      <c r="G210" s="224"/>
      <c r="H210" s="224"/>
      <c r="I210" s="224"/>
      <c r="J210" s="224"/>
      <c r="K210" s="225"/>
    </row>
    <row r="211" spans="1:13" ht="20.399999999999999" customHeight="1">
      <c r="A211" s="207" t="s">
        <v>90</v>
      </c>
      <c r="B211" s="208"/>
      <c r="C211" s="209"/>
      <c r="D211" s="210"/>
      <c r="E211" s="211"/>
      <c r="F211" s="211"/>
      <c r="G211" s="211"/>
      <c r="H211" s="211"/>
      <c r="I211" s="211"/>
      <c r="J211" s="211"/>
      <c r="K211" s="212"/>
    </row>
    <row r="212" spans="1:13" ht="20.399999999999999" customHeight="1">
      <c r="A212" s="201" t="s">
        <v>91</v>
      </c>
      <c r="B212" s="202"/>
      <c r="C212" s="203"/>
      <c r="D212" s="204"/>
      <c r="E212" s="205"/>
      <c r="F212" s="205"/>
      <c r="G212" s="205"/>
      <c r="H212" s="205"/>
      <c r="I212" s="205"/>
      <c r="J212" s="205"/>
      <c r="K212" s="206"/>
    </row>
    <row r="213" spans="1:13" ht="20.399999999999999" customHeight="1">
      <c r="A213" s="213" t="s">
        <v>81</v>
      </c>
      <c r="B213" s="214"/>
      <c r="C213" s="215"/>
      <c r="D213" s="216">
        <f>SUM(J216:J233)</f>
        <v>0</v>
      </c>
      <c r="E213" s="217"/>
      <c r="F213" s="217"/>
      <c r="G213" s="217"/>
      <c r="H213" s="217"/>
      <c r="I213" s="217"/>
      <c r="J213" s="39">
        <f>SUMPRODUCT(J216:J233,K216:K233)</f>
        <v>0</v>
      </c>
      <c r="K213" s="38"/>
      <c r="L213" s="50">
        <f>D213</f>
        <v>0</v>
      </c>
      <c r="M213" s="50">
        <f>J213</f>
        <v>0</v>
      </c>
    </row>
    <row r="214" spans="1:13">
      <c r="F214" s="200">
        <f>J213</f>
        <v>0</v>
      </c>
      <c r="G214" s="200"/>
      <c r="H214" s="200"/>
      <c r="I214" s="200"/>
    </row>
    <row r="215" spans="1:13" ht="30" customHeight="1">
      <c r="A215" s="76" t="s">
        <v>88</v>
      </c>
      <c r="B215" s="21" t="s">
        <v>76</v>
      </c>
      <c r="C215" s="21" t="s">
        <v>87</v>
      </c>
      <c r="D215" s="196" t="s">
        <v>78</v>
      </c>
      <c r="E215" s="196"/>
      <c r="F215" s="196"/>
      <c r="G215" s="75" t="s">
        <v>0</v>
      </c>
      <c r="H215" s="37" t="s">
        <v>24</v>
      </c>
      <c r="I215" s="21" t="s">
        <v>79</v>
      </c>
      <c r="J215" s="21" t="s">
        <v>1</v>
      </c>
      <c r="K215" s="40" t="s">
        <v>89</v>
      </c>
    </row>
    <row r="216" spans="1:13" ht="21" customHeight="1">
      <c r="A216" s="54"/>
      <c r="B216" s="30"/>
      <c r="C216" s="32"/>
      <c r="D216" s="193"/>
      <c r="E216" s="194"/>
      <c r="F216" s="195"/>
      <c r="G216" s="226"/>
      <c r="H216" s="31"/>
      <c r="I216" s="66"/>
      <c r="J216" s="68">
        <f>ROUND(G216*I216,0)</f>
        <v>0</v>
      </c>
      <c r="K216" s="70"/>
    </row>
    <row r="217" spans="1:13" ht="21" customHeight="1">
      <c r="A217" s="54"/>
      <c r="B217" s="30"/>
      <c r="C217" s="32"/>
      <c r="D217" s="193"/>
      <c r="E217" s="194"/>
      <c r="F217" s="195"/>
      <c r="G217" s="226"/>
      <c r="H217" s="31"/>
      <c r="I217" s="66"/>
      <c r="J217" s="68">
        <f>ROUND(G217*I217,0)</f>
        <v>0</v>
      </c>
      <c r="K217" s="70"/>
    </row>
    <row r="218" spans="1:13" ht="21" customHeight="1">
      <c r="A218" s="54"/>
      <c r="B218" s="30"/>
      <c r="C218" s="32"/>
      <c r="D218" s="193"/>
      <c r="E218" s="194"/>
      <c r="F218" s="195"/>
      <c r="G218" s="226"/>
      <c r="H218" s="31"/>
      <c r="I218" s="66"/>
      <c r="J218" s="68">
        <f t="shared" ref="J218:J232" si="14">ROUND(G218*I218,0)</f>
        <v>0</v>
      </c>
      <c r="K218" s="70"/>
    </row>
    <row r="219" spans="1:13" ht="21" customHeight="1">
      <c r="A219" s="54"/>
      <c r="B219" s="30"/>
      <c r="C219" s="32"/>
      <c r="D219" s="193"/>
      <c r="E219" s="194"/>
      <c r="F219" s="195"/>
      <c r="G219" s="226"/>
      <c r="H219" s="31"/>
      <c r="I219" s="66"/>
      <c r="J219" s="68">
        <f t="shared" si="14"/>
        <v>0</v>
      </c>
      <c r="K219" s="70"/>
    </row>
    <row r="220" spans="1:13" ht="21" customHeight="1">
      <c r="A220" s="54"/>
      <c r="B220" s="30"/>
      <c r="C220" s="32"/>
      <c r="D220" s="193"/>
      <c r="E220" s="194"/>
      <c r="F220" s="195"/>
      <c r="G220" s="226"/>
      <c r="H220" s="31"/>
      <c r="I220" s="66"/>
      <c r="J220" s="68">
        <f t="shared" si="14"/>
        <v>0</v>
      </c>
      <c r="K220" s="70"/>
    </row>
    <row r="221" spans="1:13" ht="21" customHeight="1">
      <c r="A221" s="54"/>
      <c r="B221" s="30"/>
      <c r="C221" s="32"/>
      <c r="D221" s="193"/>
      <c r="E221" s="194"/>
      <c r="F221" s="195"/>
      <c r="G221" s="226"/>
      <c r="H221" s="31"/>
      <c r="I221" s="66"/>
      <c r="J221" s="68">
        <f t="shared" si="14"/>
        <v>0</v>
      </c>
      <c r="K221" s="70"/>
    </row>
    <row r="222" spans="1:13" ht="21" customHeight="1">
      <c r="A222" s="54"/>
      <c r="B222" s="30"/>
      <c r="C222" s="32"/>
      <c r="D222" s="193"/>
      <c r="E222" s="194"/>
      <c r="F222" s="195"/>
      <c r="G222" s="226"/>
      <c r="H222" s="31"/>
      <c r="I222" s="66"/>
      <c r="J222" s="68">
        <f t="shared" si="14"/>
        <v>0</v>
      </c>
      <c r="K222" s="70"/>
    </row>
    <row r="223" spans="1:13" ht="21" customHeight="1">
      <c r="A223" s="54"/>
      <c r="B223" s="30"/>
      <c r="C223" s="32"/>
      <c r="D223" s="193"/>
      <c r="E223" s="194"/>
      <c r="F223" s="195"/>
      <c r="G223" s="226"/>
      <c r="H223" s="31"/>
      <c r="I223" s="66"/>
      <c r="J223" s="68">
        <f t="shared" si="14"/>
        <v>0</v>
      </c>
      <c r="K223" s="70"/>
    </row>
    <row r="224" spans="1:13" ht="21" customHeight="1">
      <c r="A224" s="54"/>
      <c r="B224" s="30"/>
      <c r="C224" s="32"/>
      <c r="D224" s="193"/>
      <c r="E224" s="194"/>
      <c r="F224" s="195"/>
      <c r="G224" s="226"/>
      <c r="H224" s="31"/>
      <c r="I224" s="66"/>
      <c r="J224" s="68">
        <f t="shared" si="14"/>
        <v>0</v>
      </c>
      <c r="K224" s="70"/>
    </row>
    <row r="225" spans="1:13" ht="21" customHeight="1">
      <c r="A225" s="54"/>
      <c r="B225" s="30"/>
      <c r="C225" s="32"/>
      <c r="D225" s="193"/>
      <c r="E225" s="194"/>
      <c r="F225" s="195"/>
      <c r="G225" s="226"/>
      <c r="H225" s="31"/>
      <c r="I225" s="66"/>
      <c r="J225" s="68">
        <f t="shared" si="14"/>
        <v>0</v>
      </c>
      <c r="K225" s="70"/>
    </row>
    <row r="226" spans="1:13" ht="21" customHeight="1">
      <c r="A226" s="54"/>
      <c r="B226" s="30"/>
      <c r="C226" s="32"/>
      <c r="D226" s="193"/>
      <c r="E226" s="194"/>
      <c r="F226" s="195"/>
      <c r="G226" s="226"/>
      <c r="H226" s="31"/>
      <c r="I226" s="66"/>
      <c r="J226" s="68">
        <f t="shared" si="14"/>
        <v>0</v>
      </c>
      <c r="K226" s="70"/>
    </row>
    <row r="227" spans="1:13" ht="21" customHeight="1">
      <c r="A227" s="54"/>
      <c r="B227" s="30"/>
      <c r="C227" s="32"/>
      <c r="D227" s="193"/>
      <c r="E227" s="194"/>
      <c r="F227" s="195"/>
      <c r="G227" s="226"/>
      <c r="H227" s="31"/>
      <c r="I227" s="66"/>
      <c r="J227" s="68">
        <f t="shared" si="14"/>
        <v>0</v>
      </c>
      <c r="K227" s="70"/>
    </row>
    <row r="228" spans="1:13" ht="21" customHeight="1">
      <c r="A228" s="54"/>
      <c r="B228" s="30"/>
      <c r="C228" s="32"/>
      <c r="D228" s="193"/>
      <c r="E228" s="194"/>
      <c r="F228" s="195"/>
      <c r="G228" s="226"/>
      <c r="H228" s="31"/>
      <c r="I228" s="66"/>
      <c r="J228" s="68">
        <f t="shared" si="14"/>
        <v>0</v>
      </c>
      <c r="K228" s="70"/>
    </row>
    <row r="229" spans="1:13" ht="21" customHeight="1">
      <c r="A229" s="54"/>
      <c r="B229" s="30"/>
      <c r="C229" s="32"/>
      <c r="D229" s="193"/>
      <c r="E229" s="194"/>
      <c r="F229" s="195"/>
      <c r="G229" s="226"/>
      <c r="H229" s="31"/>
      <c r="I229" s="66"/>
      <c r="J229" s="68">
        <f t="shared" si="14"/>
        <v>0</v>
      </c>
      <c r="K229" s="70"/>
    </row>
    <row r="230" spans="1:13" ht="21" customHeight="1">
      <c r="A230" s="54"/>
      <c r="B230" s="30"/>
      <c r="C230" s="32"/>
      <c r="D230" s="193"/>
      <c r="E230" s="194"/>
      <c r="F230" s="195"/>
      <c r="G230" s="226"/>
      <c r="H230" s="31"/>
      <c r="I230" s="66"/>
      <c r="J230" s="68">
        <f t="shared" si="14"/>
        <v>0</v>
      </c>
      <c r="K230" s="70"/>
    </row>
    <row r="231" spans="1:13" ht="21" customHeight="1">
      <c r="A231" s="54"/>
      <c r="B231" s="30"/>
      <c r="C231" s="32"/>
      <c r="D231" s="193"/>
      <c r="E231" s="194"/>
      <c r="F231" s="195"/>
      <c r="G231" s="226"/>
      <c r="H231" s="31"/>
      <c r="I231" s="66"/>
      <c r="J231" s="68">
        <f t="shared" si="14"/>
        <v>0</v>
      </c>
      <c r="K231" s="70"/>
    </row>
    <row r="232" spans="1:13" ht="21" customHeight="1">
      <c r="A232" s="54"/>
      <c r="B232" s="30"/>
      <c r="C232" s="32"/>
      <c r="D232" s="193"/>
      <c r="E232" s="194"/>
      <c r="F232" s="195"/>
      <c r="G232" s="226"/>
      <c r="H232" s="31"/>
      <c r="I232" s="66"/>
      <c r="J232" s="68">
        <f t="shared" si="14"/>
        <v>0</v>
      </c>
      <c r="K232" s="70"/>
    </row>
    <row r="233" spans="1:13" ht="21" customHeight="1">
      <c r="A233" s="55"/>
      <c r="B233" s="30"/>
      <c r="C233" s="32"/>
      <c r="D233" s="197"/>
      <c r="E233" s="198"/>
      <c r="F233" s="199"/>
      <c r="G233" s="227"/>
      <c r="H233" s="33"/>
      <c r="I233" s="67"/>
      <c r="J233" s="69">
        <f>ROUND(G233*I233,0)</f>
        <v>0</v>
      </c>
      <c r="K233" s="70">
        <v>0</v>
      </c>
    </row>
    <row r="234" spans="1:13" ht="21" customHeight="1">
      <c r="A234" s="56"/>
      <c r="B234" s="46"/>
      <c r="C234" s="46"/>
      <c r="D234" s="47"/>
      <c r="E234" s="47"/>
      <c r="F234" s="47"/>
      <c r="G234" s="48"/>
      <c r="H234" s="49"/>
      <c r="I234" s="46"/>
      <c r="J234" s="10"/>
      <c r="K234" s="49"/>
    </row>
    <row r="235" spans="1:13" ht="31.95" customHeight="1">
      <c r="C235" s="22"/>
      <c r="D235" s="218" t="s">
        <v>75</v>
      </c>
      <c r="E235" s="218"/>
      <c r="F235" s="218"/>
      <c r="G235" s="218"/>
      <c r="H235" s="218"/>
      <c r="I235" s="219">
        <f>請求書表紙!$I$2</f>
        <v>0</v>
      </c>
      <c r="J235" s="219"/>
      <c r="K235" s="219"/>
    </row>
    <row r="236" spans="1:13" ht="20.399999999999999" customHeight="1">
      <c r="A236" s="220" t="s">
        <v>6</v>
      </c>
      <c r="B236" s="221"/>
      <c r="C236" s="222"/>
      <c r="D236" s="223" t="str">
        <f>請求書表紙!$H$12&amp;"  ("&amp;請求書表紙!$H$11&amp;")"</f>
        <v xml:space="preserve">  ()</v>
      </c>
      <c r="E236" s="224"/>
      <c r="F236" s="224"/>
      <c r="G236" s="224"/>
      <c r="H236" s="224"/>
      <c r="I236" s="224"/>
      <c r="J236" s="224"/>
      <c r="K236" s="225"/>
    </row>
    <row r="237" spans="1:13" ht="20.399999999999999" customHeight="1">
      <c r="A237" s="207" t="s">
        <v>90</v>
      </c>
      <c r="B237" s="208"/>
      <c r="C237" s="209"/>
      <c r="D237" s="210"/>
      <c r="E237" s="211"/>
      <c r="F237" s="211"/>
      <c r="G237" s="211"/>
      <c r="H237" s="211"/>
      <c r="I237" s="211"/>
      <c r="J237" s="211"/>
      <c r="K237" s="212"/>
    </row>
    <row r="238" spans="1:13" ht="20.399999999999999" customHeight="1">
      <c r="A238" s="201" t="s">
        <v>91</v>
      </c>
      <c r="B238" s="202"/>
      <c r="C238" s="203"/>
      <c r="D238" s="204"/>
      <c r="E238" s="205"/>
      <c r="F238" s="205"/>
      <c r="G238" s="205"/>
      <c r="H238" s="205"/>
      <c r="I238" s="205"/>
      <c r="J238" s="205"/>
      <c r="K238" s="206"/>
    </row>
    <row r="239" spans="1:13" ht="20.399999999999999" customHeight="1">
      <c r="A239" s="213" t="s">
        <v>81</v>
      </c>
      <c r="B239" s="214"/>
      <c r="C239" s="215"/>
      <c r="D239" s="216">
        <f>SUM(J242:J259)</f>
        <v>0</v>
      </c>
      <c r="E239" s="217"/>
      <c r="F239" s="217"/>
      <c r="G239" s="217"/>
      <c r="H239" s="217"/>
      <c r="I239" s="217"/>
      <c r="J239" s="39">
        <f>SUMPRODUCT(J242:J259,K242:K259)</f>
        <v>0</v>
      </c>
      <c r="K239" s="38"/>
      <c r="L239" s="50">
        <f>D239</f>
        <v>0</v>
      </c>
      <c r="M239" s="50">
        <f>J239</f>
        <v>0</v>
      </c>
    </row>
    <row r="240" spans="1:13">
      <c r="F240" s="200">
        <f>J239</f>
        <v>0</v>
      </c>
      <c r="G240" s="200"/>
      <c r="H240" s="200"/>
      <c r="I240" s="200"/>
    </row>
    <row r="241" spans="1:11" ht="30" customHeight="1">
      <c r="A241" s="76" t="s">
        <v>88</v>
      </c>
      <c r="B241" s="21" t="s">
        <v>76</v>
      </c>
      <c r="C241" s="21" t="s">
        <v>87</v>
      </c>
      <c r="D241" s="196" t="s">
        <v>78</v>
      </c>
      <c r="E241" s="196"/>
      <c r="F241" s="196"/>
      <c r="G241" s="75" t="s">
        <v>0</v>
      </c>
      <c r="H241" s="37" t="s">
        <v>24</v>
      </c>
      <c r="I241" s="21" t="s">
        <v>79</v>
      </c>
      <c r="J241" s="21" t="s">
        <v>1</v>
      </c>
      <c r="K241" s="40" t="s">
        <v>89</v>
      </c>
    </row>
    <row r="242" spans="1:11" ht="21" customHeight="1">
      <c r="A242" s="54"/>
      <c r="B242" s="30"/>
      <c r="C242" s="32"/>
      <c r="D242" s="193"/>
      <c r="E242" s="194"/>
      <c r="F242" s="195"/>
      <c r="G242" s="226"/>
      <c r="H242" s="31"/>
      <c r="I242" s="66"/>
      <c r="J242" s="68">
        <f>ROUND(G242*I242,0)</f>
        <v>0</v>
      </c>
      <c r="K242" s="70"/>
    </row>
    <row r="243" spans="1:11" ht="21" customHeight="1">
      <c r="A243" s="54"/>
      <c r="B243" s="30"/>
      <c r="C243" s="32"/>
      <c r="D243" s="193"/>
      <c r="E243" s="194"/>
      <c r="F243" s="195"/>
      <c r="G243" s="226"/>
      <c r="H243" s="31"/>
      <c r="I243" s="66"/>
      <c r="J243" s="68">
        <f>ROUND(G243*I243,0)</f>
        <v>0</v>
      </c>
      <c r="K243" s="70"/>
    </row>
    <row r="244" spans="1:11" ht="21" customHeight="1">
      <c r="A244" s="54"/>
      <c r="B244" s="30"/>
      <c r="C244" s="32"/>
      <c r="D244" s="193"/>
      <c r="E244" s="194"/>
      <c r="F244" s="195"/>
      <c r="G244" s="226"/>
      <c r="H244" s="31"/>
      <c r="I244" s="66"/>
      <c r="J244" s="68">
        <f t="shared" ref="J244:J258" si="15">ROUND(G244*I244,0)</f>
        <v>0</v>
      </c>
      <c r="K244" s="70"/>
    </row>
    <row r="245" spans="1:11" ht="21" customHeight="1">
      <c r="A245" s="54"/>
      <c r="B245" s="30"/>
      <c r="C245" s="32"/>
      <c r="D245" s="193"/>
      <c r="E245" s="194"/>
      <c r="F245" s="195"/>
      <c r="G245" s="226"/>
      <c r="H245" s="31"/>
      <c r="I245" s="66"/>
      <c r="J245" s="68">
        <f t="shared" si="15"/>
        <v>0</v>
      </c>
      <c r="K245" s="70"/>
    </row>
    <row r="246" spans="1:11" ht="21" customHeight="1">
      <c r="A246" s="54"/>
      <c r="B246" s="30"/>
      <c r="C246" s="32"/>
      <c r="D246" s="193"/>
      <c r="E246" s="194"/>
      <c r="F246" s="195"/>
      <c r="G246" s="226"/>
      <c r="H246" s="31"/>
      <c r="I246" s="66"/>
      <c r="J246" s="68">
        <f t="shared" si="15"/>
        <v>0</v>
      </c>
      <c r="K246" s="70"/>
    </row>
    <row r="247" spans="1:11" ht="21" customHeight="1">
      <c r="A247" s="54"/>
      <c r="B247" s="30"/>
      <c r="C247" s="32"/>
      <c r="D247" s="193"/>
      <c r="E247" s="194"/>
      <c r="F247" s="195"/>
      <c r="G247" s="226"/>
      <c r="H247" s="31"/>
      <c r="I247" s="66"/>
      <c r="J247" s="68">
        <f t="shared" si="15"/>
        <v>0</v>
      </c>
      <c r="K247" s="70"/>
    </row>
    <row r="248" spans="1:11" ht="21" customHeight="1">
      <c r="A248" s="54"/>
      <c r="B248" s="30"/>
      <c r="C248" s="32"/>
      <c r="D248" s="193"/>
      <c r="E248" s="194"/>
      <c r="F248" s="195"/>
      <c r="G248" s="226"/>
      <c r="H248" s="31"/>
      <c r="I248" s="66"/>
      <c r="J248" s="68">
        <f t="shared" si="15"/>
        <v>0</v>
      </c>
      <c r="K248" s="70"/>
    </row>
    <row r="249" spans="1:11" ht="21" customHeight="1">
      <c r="A249" s="54"/>
      <c r="B249" s="30"/>
      <c r="C249" s="32"/>
      <c r="D249" s="193"/>
      <c r="E249" s="194"/>
      <c r="F249" s="195"/>
      <c r="G249" s="226"/>
      <c r="H249" s="31"/>
      <c r="I249" s="66"/>
      <c r="J249" s="68">
        <f t="shared" si="15"/>
        <v>0</v>
      </c>
      <c r="K249" s="70"/>
    </row>
    <row r="250" spans="1:11" ht="21" customHeight="1">
      <c r="A250" s="54"/>
      <c r="B250" s="30"/>
      <c r="C250" s="32"/>
      <c r="D250" s="193"/>
      <c r="E250" s="194"/>
      <c r="F250" s="195"/>
      <c r="G250" s="226"/>
      <c r="H250" s="31"/>
      <c r="I250" s="66"/>
      <c r="J250" s="68">
        <f t="shared" si="15"/>
        <v>0</v>
      </c>
      <c r="K250" s="70"/>
    </row>
    <row r="251" spans="1:11" ht="21" customHeight="1">
      <c r="A251" s="54"/>
      <c r="B251" s="30"/>
      <c r="C251" s="32"/>
      <c r="D251" s="193"/>
      <c r="E251" s="194"/>
      <c r="F251" s="195"/>
      <c r="G251" s="226"/>
      <c r="H251" s="31"/>
      <c r="I251" s="66"/>
      <c r="J251" s="68">
        <f t="shared" si="15"/>
        <v>0</v>
      </c>
      <c r="K251" s="70"/>
    </row>
    <row r="252" spans="1:11" ht="21" customHeight="1">
      <c r="A252" s="54"/>
      <c r="B252" s="30"/>
      <c r="C252" s="32"/>
      <c r="D252" s="193"/>
      <c r="E252" s="194"/>
      <c r="F252" s="195"/>
      <c r="G252" s="226"/>
      <c r="H252" s="31"/>
      <c r="I252" s="66"/>
      <c r="J252" s="68">
        <f t="shared" si="15"/>
        <v>0</v>
      </c>
      <c r="K252" s="70"/>
    </row>
    <row r="253" spans="1:11" ht="21" customHeight="1">
      <c r="A253" s="54"/>
      <c r="B253" s="30"/>
      <c r="C253" s="32"/>
      <c r="D253" s="193"/>
      <c r="E253" s="194"/>
      <c r="F253" s="195"/>
      <c r="G253" s="226"/>
      <c r="H253" s="31"/>
      <c r="I253" s="66"/>
      <c r="J253" s="68">
        <f t="shared" si="15"/>
        <v>0</v>
      </c>
      <c r="K253" s="70"/>
    </row>
    <row r="254" spans="1:11" ht="21" customHeight="1">
      <c r="A254" s="54"/>
      <c r="B254" s="30"/>
      <c r="C254" s="32"/>
      <c r="D254" s="193"/>
      <c r="E254" s="194"/>
      <c r="F254" s="195"/>
      <c r="G254" s="226"/>
      <c r="H254" s="31"/>
      <c r="I254" s="66"/>
      <c r="J254" s="68">
        <f t="shared" si="15"/>
        <v>0</v>
      </c>
      <c r="K254" s="70"/>
    </row>
    <row r="255" spans="1:11" ht="21" customHeight="1">
      <c r="A255" s="54"/>
      <c r="B255" s="30"/>
      <c r="C255" s="32"/>
      <c r="D255" s="193"/>
      <c r="E255" s="194"/>
      <c r="F255" s="195"/>
      <c r="G255" s="226"/>
      <c r="H255" s="31"/>
      <c r="I255" s="66"/>
      <c r="J255" s="68">
        <f t="shared" si="15"/>
        <v>0</v>
      </c>
      <c r="K255" s="70"/>
    </row>
    <row r="256" spans="1:11" ht="21" customHeight="1">
      <c r="A256" s="54"/>
      <c r="B256" s="30"/>
      <c r="C256" s="32"/>
      <c r="D256" s="193"/>
      <c r="E256" s="194"/>
      <c r="F256" s="195"/>
      <c r="G256" s="226"/>
      <c r="H256" s="31"/>
      <c r="I256" s="66"/>
      <c r="J256" s="68">
        <f t="shared" si="15"/>
        <v>0</v>
      </c>
      <c r="K256" s="70"/>
    </row>
    <row r="257" spans="1:13" ht="21" customHeight="1">
      <c r="A257" s="54"/>
      <c r="B257" s="30"/>
      <c r="C257" s="32"/>
      <c r="D257" s="193"/>
      <c r="E257" s="194"/>
      <c r="F257" s="195"/>
      <c r="G257" s="226"/>
      <c r="H257" s="31"/>
      <c r="I257" s="66"/>
      <c r="J257" s="68">
        <f t="shared" si="15"/>
        <v>0</v>
      </c>
      <c r="K257" s="70"/>
    </row>
    <row r="258" spans="1:13" ht="21" customHeight="1">
      <c r="A258" s="54"/>
      <c r="B258" s="30"/>
      <c r="C258" s="32"/>
      <c r="D258" s="193"/>
      <c r="E258" s="194"/>
      <c r="F258" s="195"/>
      <c r="G258" s="226"/>
      <c r="H258" s="31"/>
      <c r="I258" s="66"/>
      <c r="J258" s="68">
        <f t="shared" si="15"/>
        <v>0</v>
      </c>
      <c r="K258" s="70"/>
    </row>
    <row r="259" spans="1:13" ht="21" customHeight="1">
      <c r="A259" s="55"/>
      <c r="B259" s="30"/>
      <c r="C259" s="32"/>
      <c r="D259" s="197"/>
      <c r="E259" s="198"/>
      <c r="F259" s="199"/>
      <c r="G259" s="227"/>
      <c r="H259" s="33"/>
      <c r="I259" s="67"/>
      <c r="J259" s="69">
        <f>ROUND(G259*I259,0)</f>
        <v>0</v>
      </c>
      <c r="K259" s="70">
        <v>0</v>
      </c>
    </row>
    <row r="260" spans="1:13" ht="21" customHeight="1">
      <c r="A260" s="56"/>
      <c r="B260" s="46"/>
      <c r="C260" s="46"/>
      <c r="D260" s="47"/>
      <c r="E260" s="47"/>
      <c r="F260" s="47"/>
      <c r="G260" s="48"/>
      <c r="H260" s="49"/>
      <c r="I260" s="46"/>
      <c r="J260" s="10"/>
      <c r="K260" s="49"/>
    </row>
    <row r="261" spans="1:13" ht="31.95" customHeight="1">
      <c r="C261" s="22"/>
      <c r="D261" s="218" t="s">
        <v>75</v>
      </c>
      <c r="E261" s="218"/>
      <c r="F261" s="218"/>
      <c r="G261" s="218"/>
      <c r="H261" s="218"/>
      <c r="I261" s="219">
        <f>請求書表紙!$I$2</f>
        <v>0</v>
      </c>
      <c r="J261" s="219"/>
      <c r="K261" s="219"/>
    </row>
    <row r="262" spans="1:13" ht="20.399999999999999" customHeight="1">
      <c r="A262" s="220" t="s">
        <v>6</v>
      </c>
      <c r="B262" s="221"/>
      <c r="C262" s="222"/>
      <c r="D262" s="223" t="str">
        <f>請求書表紙!$H$12&amp;"  ("&amp;請求書表紙!$H$11&amp;")"</f>
        <v xml:space="preserve">  ()</v>
      </c>
      <c r="E262" s="224"/>
      <c r="F262" s="224"/>
      <c r="G262" s="224"/>
      <c r="H262" s="224"/>
      <c r="I262" s="224"/>
      <c r="J262" s="224"/>
      <c r="K262" s="225"/>
    </row>
    <row r="263" spans="1:13" ht="20.399999999999999" customHeight="1">
      <c r="A263" s="207" t="s">
        <v>90</v>
      </c>
      <c r="B263" s="208"/>
      <c r="C263" s="209"/>
      <c r="D263" s="210"/>
      <c r="E263" s="211"/>
      <c r="F263" s="211"/>
      <c r="G263" s="211"/>
      <c r="H263" s="211"/>
      <c r="I263" s="211"/>
      <c r="J263" s="211"/>
      <c r="K263" s="212"/>
    </row>
    <row r="264" spans="1:13" ht="20.399999999999999" customHeight="1">
      <c r="A264" s="201" t="s">
        <v>91</v>
      </c>
      <c r="B264" s="202"/>
      <c r="C264" s="203"/>
      <c r="D264" s="204"/>
      <c r="E264" s="205"/>
      <c r="F264" s="205"/>
      <c r="G264" s="205"/>
      <c r="H264" s="205"/>
      <c r="I264" s="205"/>
      <c r="J264" s="205"/>
      <c r="K264" s="206"/>
    </row>
    <row r="265" spans="1:13" ht="20.399999999999999" customHeight="1">
      <c r="A265" s="213" t="s">
        <v>81</v>
      </c>
      <c r="B265" s="214"/>
      <c r="C265" s="215"/>
      <c r="D265" s="216">
        <f>SUM(J268:J285)</f>
        <v>0</v>
      </c>
      <c r="E265" s="217"/>
      <c r="F265" s="217"/>
      <c r="G265" s="217"/>
      <c r="H265" s="217"/>
      <c r="I265" s="217"/>
      <c r="J265" s="39">
        <f>SUMPRODUCT(J268:J285,K268:K285)</f>
        <v>0</v>
      </c>
      <c r="K265" s="38"/>
      <c r="L265" s="50">
        <f>D265</f>
        <v>0</v>
      </c>
      <c r="M265" s="50">
        <f>J265</f>
        <v>0</v>
      </c>
    </row>
    <row r="266" spans="1:13">
      <c r="F266" s="200">
        <f>J265</f>
        <v>0</v>
      </c>
      <c r="G266" s="200"/>
      <c r="H266" s="200"/>
      <c r="I266" s="200"/>
    </row>
    <row r="267" spans="1:13" ht="30" customHeight="1">
      <c r="A267" s="76" t="s">
        <v>88</v>
      </c>
      <c r="B267" s="21" t="s">
        <v>76</v>
      </c>
      <c r="C267" s="21" t="s">
        <v>87</v>
      </c>
      <c r="D267" s="196" t="s">
        <v>78</v>
      </c>
      <c r="E267" s="196"/>
      <c r="F267" s="196"/>
      <c r="G267" s="75" t="s">
        <v>0</v>
      </c>
      <c r="H267" s="37" t="s">
        <v>24</v>
      </c>
      <c r="I267" s="21" t="s">
        <v>79</v>
      </c>
      <c r="J267" s="21" t="s">
        <v>1</v>
      </c>
      <c r="K267" s="40" t="s">
        <v>89</v>
      </c>
    </row>
    <row r="268" spans="1:13" ht="21" customHeight="1">
      <c r="A268" s="54"/>
      <c r="B268" s="30"/>
      <c r="C268" s="32"/>
      <c r="D268" s="193"/>
      <c r="E268" s="194"/>
      <c r="F268" s="195"/>
      <c r="G268" s="226"/>
      <c r="H268" s="31"/>
      <c r="I268" s="66"/>
      <c r="J268" s="68">
        <f>ROUND(G268*I268,0)</f>
        <v>0</v>
      </c>
      <c r="K268" s="70"/>
    </row>
    <row r="269" spans="1:13" ht="21" customHeight="1">
      <c r="A269" s="54"/>
      <c r="B269" s="30"/>
      <c r="C269" s="32"/>
      <c r="D269" s="193"/>
      <c r="E269" s="194"/>
      <c r="F269" s="195"/>
      <c r="G269" s="226"/>
      <c r="H269" s="31"/>
      <c r="I269" s="66"/>
      <c r="J269" s="68">
        <f>ROUND(G269*I269,0)</f>
        <v>0</v>
      </c>
      <c r="K269" s="70"/>
    </row>
    <row r="270" spans="1:13" ht="21" customHeight="1">
      <c r="A270" s="54"/>
      <c r="B270" s="30"/>
      <c r="C270" s="32"/>
      <c r="D270" s="193"/>
      <c r="E270" s="194"/>
      <c r="F270" s="195"/>
      <c r="G270" s="226"/>
      <c r="H270" s="31"/>
      <c r="I270" s="66"/>
      <c r="J270" s="68">
        <f t="shared" ref="J270:J284" si="16">ROUND(G270*I270,0)</f>
        <v>0</v>
      </c>
      <c r="K270" s="70"/>
    </row>
    <row r="271" spans="1:13" ht="21" customHeight="1">
      <c r="A271" s="54"/>
      <c r="B271" s="30"/>
      <c r="C271" s="32"/>
      <c r="D271" s="193"/>
      <c r="E271" s="194"/>
      <c r="F271" s="195"/>
      <c r="G271" s="226"/>
      <c r="H271" s="31"/>
      <c r="I271" s="66"/>
      <c r="J271" s="68">
        <f t="shared" si="16"/>
        <v>0</v>
      </c>
      <c r="K271" s="70"/>
    </row>
    <row r="272" spans="1:13" ht="21" customHeight="1">
      <c r="A272" s="54"/>
      <c r="B272" s="30"/>
      <c r="C272" s="32"/>
      <c r="D272" s="193"/>
      <c r="E272" s="194"/>
      <c r="F272" s="195"/>
      <c r="G272" s="226"/>
      <c r="H272" s="31"/>
      <c r="I272" s="66"/>
      <c r="J272" s="68">
        <f t="shared" si="16"/>
        <v>0</v>
      </c>
      <c r="K272" s="70"/>
    </row>
    <row r="273" spans="1:11" ht="21" customHeight="1">
      <c r="A273" s="54"/>
      <c r="B273" s="30"/>
      <c r="C273" s="32"/>
      <c r="D273" s="193"/>
      <c r="E273" s="194"/>
      <c r="F273" s="195"/>
      <c r="G273" s="226"/>
      <c r="H273" s="31"/>
      <c r="I273" s="66"/>
      <c r="J273" s="68">
        <f t="shared" si="16"/>
        <v>0</v>
      </c>
      <c r="K273" s="70"/>
    </row>
    <row r="274" spans="1:11" ht="21" customHeight="1">
      <c r="A274" s="54"/>
      <c r="B274" s="30"/>
      <c r="C274" s="32"/>
      <c r="D274" s="193"/>
      <c r="E274" s="194"/>
      <c r="F274" s="195"/>
      <c r="G274" s="226"/>
      <c r="H274" s="31"/>
      <c r="I274" s="66"/>
      <c r="J274" s="68">
        <f t="shared" si="16"/>
        <v>0</v>
      </c>
      <c r="K274" s="70"/>
    </row>
    <row r="275" spans="1:11" ht="21" customHeight="1">
      <c r="A275" s="54"/>
      <c r="B275" s="30"/>
      <c r="C275" s="32"/>
      <c r="D275" s="193"/>
      <c r="E275" s="194"/>
      <c r="F275" s="195"/>
      <c r="G275" s="226"/>
      <c r="H275" s="31"/>
      <c r="I275" s="66"/>
      <c r="J275" s="68">
        <f t="shared" si="16"/>
        <v>0</v>
      </c>
      <c r="K275" s="70"/>
    </row>
    <row r="276" spans="1:11" ht="21" customHeight="1">
      <c r="A276" s="54"/>
      <c r="B276" s="30"/>
      <c r="C276" s="32"/>
      <c r="D276" s="193"/>
      <c r="E276" s="194"/>
      <c r="F276" s="195"/>
      <c r="G276" s="226"/>
      <c r="H276" s="31"/>
      <c r="I276" s="66"/>
      <c r="J276" s="68">
        <f t="shared" si="16"/>
        <v>0</v>
      </c>
      <c r="K276" s="70"/>
    </row>
    <row r="277" spans="1:11" ht="21" customHeight="1">
      <c r="A277" s="54"/>
      <c r="B277" s="30"/>
      <c r="C277" s="32"/>
      <c r="D277" s="193"/>
      <c r="E277" s="194"/>
      <c r="F277" s="195"/>
      <c r="G277" s="226"/>
      <c r="H277" s="31"/>
      <c r="I277" s="66"/>
      <c r="J277" s="68">
        <f t="shared" si="16"/>
        <v>0</v>
      </c>
      <c r="K277" s="70"/>
    </row>
    <row r="278" spans="1:11" ht="21" customHeight="1">
      <c r="A278" s="54"/>
      <c r="B278" s="30"/>
      <c r="C278" s="32"/>
      <c r="D278" s="193"/>
      <c r="E278" s="194"/>
      <c r="F278" s="195"/>
      <c r="G278" s="226"/>
      <c r="H278" s="31"/>
      <c r="I278" s="66"/>
      <c r="J278" s="68">
        <f t="shared" si="16"/>
        <v>0</v>
      </c>
      <c r="K278" s="70"/>
    </row>
    <row r="279" spans="1:11" ht="21" customHeight="1">
      <c r="A279" s="54"/>
      <c r="B279" s="30"/>
      <c r="C279" s="32"/>
      <c r="D279" s="193"/>
      <c r="E279" s="194"/>
      <c r="F279" s="195"/>
      <c r="G279" s="226"/>
      <c r="H279" s="31"/>
      <c r="I279" s="66"/>
      <c r="J279" s="68">
        <f t="shared" si="16"/>
        <v>0</v>
      </c>
      <c r="K279" s="70"/>
    </row>
    <row r="280" spans="1:11" ht="21" customHeight="1">
      <c r="A280" s="54"/>
      <c r="B280" s="30"/>
      <c r="C280" s="32"/>
      <c r="D280" s="193"/>
      <c r="E280" s="194"/>
      <c r="F280" s="195"/>
      <c r="G280" s="226"/>
      <c r="H280" s="31"/>
      <c r="I280" s="66"/>
      <c r="J280" s="68">
        <f t="shared" si="16"/>
        <v>0</v>
      </c>
      <c r="K280" s="70"/>
    </row>
    <row r="281" spans="1:11" ht="21" customHeight="1">
      <c r="A281" s="54"/>
      <c r="B281" s="30"/>
      <c r="C281" s="32"/>
      <c r="D281" s="193"/>
      <c r="E281" s="194"/>
      <c r="F281" s="195"/>
      <c r="G281" s="226"/>
      <c r="H281" s="31"/>
      <c r="I281" s="66"/>
      <c r="J281" s="68">
        <f t="shared" si="16"/>
        <v>0</v>
      </c>
      <c r="K281" s="70"/>
    </row>
    <row r="282" spans="1:11" ht="21" customHeight="1">
      <c r="A282" s="54"/>
      <c r="B282" s="30"/>
      <c r="C282" s="32"/>
      <c r="D282" s="193"/>
      <c r="E282" s="194"/>
      <c r="F282" s="195"/>
      <c r="G282" s="226"/>
      <c r="H282" s="31"/>
      <c r="I282" s="66"/>
      <c r="J282" s="68">
        <f t="shared" si="16"/>
        <v>0</v>
      </c>
      <c r="K282" s="70"/>
    </row>
    <row r="283" spans="1:11" ht="21" customHeight="1">
      <c r="A283" s="54"/>
      <c r="B283" s="30"/>
      <c r="C283" s="32"/>
      <c r="D283" s="193"/>
      <c r="E283" s="194"/>
      <c r="F283" s="195"/>
      <c r="G283" s="226"/>
      <c r="H283" s="31"/>
      <c r="I283" s="66"/>
      <c r="J283" s="68">
        <f t="shared" si="16"/>
        <v>0</v>
      </c>
      <c r="K283" s="70"/>
    </row>
    <row r="284" spans="1:11" ht="21" customHeight="1">
      <c r="A284" s="54"/>
      <c r="B284" s="30"/>
      <c r="C284" s="32"/>
      <c r="D284" s="193"/>
      <c r="E284" s="194"/>
      <c r="F284" s="195"/>
      <c r="G284" s="226"/>
      <c r="H284" s="31"/>
      <c r="I284" s="66"/>
      <c r="J284" s="68">
        <f t="shared" si="16"/>
        <v>0</v>
      </c>
      <c r="K284" s="70"/>
    </row>
    <row r="285" spans="1:11" ht="21" customHeight="1">
      <c r="A285" s="55"/>
      <c r="B285" s="73"/>
      <c r="C285" s="74"/>
      <c r="D285" s="197"/>
      <c r="E285" s="198"/>
      <c r="F285" s="199"/>
      <c r="G285" s="227"/>
      <c r="H285" s="33"/>
      <c r="I285" s="67"/>
      <c r="J285" s="69">
        <f>ROUND(G285*I285,0)</f>
        <v>0</v>
      </c>
      <c r="K285" s="70">
        <v>0</v>
      </c>
    </row>
    <row r="286" spans="1:11" ht="21" customHeight="1">
      <c r="A286" s="57"/>
      <c r="B286" s="42"/>
      <c r="C286" s="42"/>
      <c r="D286" s="43"/>
      <c r="E286" s="43"/>
      <c r="F286" s="43"/>
      <c r="G286" s="44"/>
      <c r="H286" s="45"/>
      <c r="I286" s="42"/>
      <c r="K286" s="45"/>
    </row>
    <row r="287" spans="1:11" ht="31.95" customHeight="1">
      <c r="C287" s="22"/>
      <c r="D287" s="218" t="s">
        <v>75</v>
      </c>
      <c r="E287" s="218"/>
      <c r="F287" s="218"/>
      <c r="G287" s="218"/>
      <c r="H287" s="218"/>
      <c r="I287" s="219">
        <f>請求書表紙!$I$2</f>
        <v>0</v>
      </c>
      <c r="J287" s="219"/>
      <c r="K287" s="219"/>
    </row>
    <row r="288" spans="1:11" ht="20.399999999999999" customHeight="1">
      <c r="A288" s="220" t="s">
        <v>6</v>
      </c>
      <c r="B288" s="221"/>
      <c r="C288" s="222"/>
      <c r="D288" s="223" t="str">
        <f>請求書表紙!$H$12&amp;"  ("&amp;請求書表紙!$H$11&amp;")"</f>
        <v xml:space="preserve">  ()</v>
      </c>
      <c r="E288" s="224"/>
      <c r="F288" s="224"/>
      <c r="G288" s="224"/>
      <c r="H288" s="224"/>
      <c r="I288" s="224"/>
      <c r="J288" s="224"/>
      <c r="K288" s="225"/>
    </row>
    <row r="289" spans="1:13" ht="20.399999999999999" customHeight="1">
      <c r="A289" s="207" t="s">
        <v>90</v>
      </c>
      <c r="B289" s="208"/>
      <c r="C289" s="209"/>
      <c r="D289" s="210"/>
      <c r="E289" s="211"/>
      <c r="F289" s="211"/>
      <c r="G289" s="211"/>
      <c r="H289" s="211"/>
      <c r="I289" s="211"/>
      <c r="J289" s="211"/>
      <c r="K289" s="212"/>
    </row>
    <row r="290" spans="1:13" ht="20.399999999999999" customHeight="1">
      <c r="A290" s="201" t="s">
        <v>91</v>
      </c>
      <c r="B290" s="202"/>
      <c r="C290" s="203"/>
      <c r="D290" s="204"/>
      <c r="E290" s="205"/>
      <c r="F290" s="205"/>
      <c r="G290" s="205"/>
      <c r="H290" s="205"/>
      <c r="I290" s="205"/>
      <c r="J290" s="205"/>
      <c r="K290" s="206"/>
    </row>
    <row r="291" spans="1:13" ht="20.399999999999999" customHeight="1">
      <c r="A291" s="213" t="s">
        <v>81</v>
      </c>
      <c r="B291" s="214"/>
      <c r="C291" s="215"/>
      <c r="D291" s="216">
        <f>SUM(J294:J311)</f>
        <v>0</v>
      </c>
      <c r="E291" s="217"/>
      <c r="F291" s="217"/>
      <c r="G291" s="217"/>
      <c r="H291" s="217"/>
      <c r="I291" s="217"/>
      <c r="J291" s="39">
        <f>SUMPRODUCT(J294:J311,K294:K311)</f>
        <v>0</v>
      </c>
      <c r="K291" s="38"/>
      <c r="L291" s="50">
        <f>D291</f>
        <v>0</v>
      </c>
      <c r="M291" s="50">
        <f>J291</f>
        <v>0</v>
      </c>
    </row>
    <row r="292" spans="1:13">
      <c r="F292" s="200">
        <f>J291</f>
        <v>0</v>
      </c>
      <c r="G292" s="200"/>
      <c r="H292" s="200"/>
      <c r="I292" s="200"/>
    </row>
    <row r="293" spans="1:13" ht="30" customHeight="1">
      <c r="A293" s="76" t="s">
        <v>88</v>
      </c>
      <c r="B293" s="21" t="s">
        <v>76</v>
      </c>
      <c r="C293" s="21" t="s">
        <v>87</v>
      </c>
      <c r="D293" s="196" t="s">
        <v>78</v>
      </c>
      <c r="E293" s="196"/>
      <c r="F293" s="196"/>
      <c r="G293" s="75" t="s">
        <v>0</v>
      </c>
      <c r="H293" s="37" t="s">
        <v>24</v>
      </c>
      <c r="I293" s="21" t="s">
        <v>79</v>
      </c>
      <c r="J293" s="21" t="s">
        <v>1</v>
      </c>
      <c r="K293" s="40" t="s">
        <v>89</v>
      </c>
    </row>
    <row r="294" spans="1:13" ht="21" customHeight="1">
      <c r="A294" s="54"/>
      <c r="B294" s="30"/>
      <c r="C294" s="32"/>
      <c r="D294" s="193"/>
      <c r="E294" s="194"/>
      <c r="F294" s="195"/>
      <c r="G294" s="226"/>
      <c r="H294" s="31"/>
      <c r="I294" s="66"/>
      <c r="J294" s="68">
        <f>ROUND(G294*I294,0)</f>
        <v>0</v>
      </c>
      <c r="K294" s="70"/>
    </row>
    <row r="295" spans="1:13" ht="21" customHeight="1">
      <c r="A295" s="54"/>
      <c r="B295" s="30"/>
      <c r="C295" s="32"/>
      <c r="D295" s="193"/>
      <c r="E295" s="194"/>
      <c r="F295" s="195"/>
      <c r="G295" s="226"/>
      <c r="H295" s="31"/>
      <c r="I295" s="66"/>
      <c r="J295" s="68">
        <f>ROUND(G295*I295,0)</f>
        <v>0</v>
      </c>
      <c r="K295" s="70"/>
    </row>
    <row r="296" spans="1:13" ht="21" customHeight="1">
      <c r="A296" s="54"/>
      <c r="B296" s="30"/>
      <c r="C296" s="32"/>
      <c r="D296" s="193"/>
      <c r="E296" s="194"/>
      <c r="F296" s="195"/>
      <c r="G296" s="226"/>
      <c r="H296" s="31"/>
      <c r="I296" s="66"/>
      <c r="J296" s="68">
        <f t="shared" ref="J296:J310" si="17">ROUND(G296*I296,0)</f>
        <v>0</v>
      </c>
      <c r="K296" s="70"/>
    </row>
    <row r="297" spans="1:13" ht="21" customHeight="1">
      <c r="A297" s="54"/>
      <c r="B297" s="30"/>
      <c r="C297" s="32"/>
      <c r="D297" s="193"/>
      <c r="E297" s="194"/>
      <c r="F297" s="195"/>
      <c r="G297" s="226"/>
      <c r="H297" s="31"/>
      <c r="I297" s="66"/>
      <c r="J297" s="68">
        <f t="shared" si="17"/>
        <v>0</v>
      </c>
      <c r="K297" s="70"/>
    </row>
    <row r="298" spans="1:13" ht="21" customHeight="1">
      <c r="A298" s="54"/>
      <c r="B298" s="30"/>
      <c r="C298" s="32"/>
      <c r="D298" s="193"/>
      <c r="E298" s="194"/>
      <c r="F298" s="195"/>
      <c r="G298" s="226"/>
      <c r="H298" s="31"/>
      <c r="I298" s="66"/>
      <c r="J298" s="68">
        <f t="shared" si="17"/>
        <v>0</v>
      </c>
      <c r="K298" s="70"/>
    </row>
    <row r="299" spans="1:13" ht="21" customHeight="1">
      <c r="A299" s="54"/>
      <c r="B299" s="30"/>
      <c r="C299" s="32"/>
      <c r="D299" s="193"/>
      <c r="E299" s="194"/>
      <c r="F299" s="195"/>
      <c r="G299" s="226"/>
      <c r="H299" s="31"/>
      <c r="I299" s="66"/>
      <c r="J299" s="68">
        <f t="shared" si="17"/>
        <v>0</v>
      </c>
      <c r="K299" s="70"/>
    </row>
    <row r="300" spans="1:13" ht="21" customHeight="1">
      <c r="A300" s="54"/>
      <c r="B300" s="30"/>
      <c r="C300" s="32"/>
      <c r="D300" s="193"/>
      <c r="E300" s="194"/>
      <c r="F300" s="195"/>
      <c r="G300" s="226"/>
      <c r="H300" s="31"/>
      <c r="I300" s="66"/>
      <c r="J300" s="68">
        <f t="shared" si="17"/>
        <v>0</v>
      </c>
      <c r="K300" s="70"/>
    </row>
    <row r="301" spans="1:13" ht="21" customHeight="1">
      <c r="A301" s="54"/>
      <c r="B301" s="30"/>
      <c r="C301" s="32"/>
      <c r="D301" s="193"/>
      <c r="E301" s="194"/>
      <c r="F301" s="195"/>
      <c r="G301" s="226"/>
      <c r="H301" s="31"/>
      <c r="I301" s="66"/>
      <c r="J301" s="68">
        <f t="shared" si="17"/>
        <v>0</v>
      </c>
      <c r="K301" s="70"/>
    </row>
    <row r="302" spans="1:13" ht="21" customHeight="1">
      <c r="A302" s="54"/>
      <c r="B302" s="30"/>
      <c r="C302" s="32"/>
      <c r="D302" s="193"/>
      <c r="E302" s="194"/>
      <c r="F302" s="195"/>
      <c r="G302" s="226"/>
      <c r="H302" s="31"/>
      <c r="I302" s="66"/>
      <c r="J302" s="68">
        <f t="shared" si="17"/>
        <v>0</v>
      </c>
      <c r="K302" s="70"/>
    </row>
    <row r="303" spans="1:13" ht="21" customHeight="1">
      <c r="A303" s="54"/>
      <c r="B303" s="30"/>
      <c r="C303" s="32"/>
      <c r="D303" s="193"/>
      <c r="E303" s="194"/>
      <c r="F303" s="195"/>
      <c r="G303" s="226"/>
      <c r="H303" s="31"/>
      <c r="I303" s="66"/>
      <c r="J303" s="68">
        <f t="shared" si="17"/>
        <v>0</v>
      </c>
      <c r="K303" s="70"/>
    </row>
    <row r="304" spans="1:13" ht="21" customHeight="1">
      <c r="A304" s="54"/>
      <c r="B304" s="30"/>
      <c r="C304" s="32"/>
      <c r="D304" s="193"/>
      <c r="E304" s="194"/>
      <c r="F304" s="195"/>
      <c r="G304" s="226"/>
      <c r="H304" s="31"/>
      <c r="I304" s="66"/>
      <c r="J304" s="68">
        <f t="shared" si="17"/>
        <v>0</v>
      </c>
      <c r="K304" s="70"/>
    </row>
    <row r="305" spans="1:13" ht="21" customHeight="1">
      <c r="A305" s="54"/>
      <c r="B305" s="30"/>
      <c r="C305" s="32"/>
      <c r="D305" s="193"/>
      <c r="E305" s="194"/>
      <c r="F305" s="195"/>
      <c r="G305" s="226"/>
      <c r="H305" s="31"/>
      <c r="I305" s="66"/>
      <c r="J305" s="68">
        <f t="shared" si="17"/>
        <v>0</v>
      </c>
      <c r="K305" s="70"/>
    </row>
    <row r="306" spans="1:13" ht="21" customHeight="1">
      <c r="A306" s="54"/>
      <c r="B306" s="30"/>
      <c r="C306" s="32"/>
      <c r="D306" s="193"/>
      <c r="E306" s="194"/>
      <c r="F306" s="195"/>
      <c r="G306" s="226"/>
      <c r="H306" s="31"/>
      <c r="I306" s="66"/>
      <c r="J306" s="68">
        <f t="shared" si="17"/>
        <v>0</v>
      </c>
      <c r="K306" s="70"/>
    </row>
    <row r="307" spans="1:13" ht="21" customHeight="1">
      <c r="A307" s="54"/>
      <c r="B307" s="30"/>
      <c r="C307" s="32"/>
      <c r="D307" s="193"/>
      <c r="E307" s="194"/>
      <c r="F307" s="195"/>
      <c r="G307" s="226"/>
      <c r="H307" s="31"/>
      <c r="I307" s="66"/>
      <c r="J307" s="68">
        <f t="shared" si="17"/>
        <v>0</v>
      </c>
      <c r="K307" s="70"/>
    </row>
    <row r="308" spans="1:13" ht="21" customHeight="1">
      <c r="A308" s="54"/>
      <c r="B308" s="30"/>
      <c r="C308" s="32"/>
      <c r="D308" s="193"/>
      <c r="E308" s="194"/>
      <c r="F308" s="195"/>
      <c r="G308" s="226"/>
      <c r="H308" s="31"/>
      <c r="I308" s="66"/>
      <c r="J308" s="68">
        <f t="shared" si="17"/>
        <v>0</v>
      </c>
      <c r="K308" s="70"/>
    </row>
    <row r="309" spans="1:13" ht="21" customHeight="1">
      <c r="A309" s="54"/>
      <c r="B309" s="30"/>
      <c r="C309" s="32"/>
      <c r="D309" s="193"/>
      <c r="E309" s="194"/>
      <c r="F309" s="195"/>
      <c r="G309" s="226"/>
      <c r="H309" s="31"/>
      <c r="I309" s="66"/>
      <c r="J309" s="68">
        <f t="shared" si="17"/>
        <v>0</v>
      </c>
      <c r="K309" s="70"/>
    </row>
    <row r="310" spans="1:13" ht="21" customHeight="1">
      <c r="A310" s="54"/>
      <c r="B310" s="30"/>
      <c r="C310" s="32"/>
      <c r="D310" s="193"/>
      <c r="E310" s="194"/>
      <c r="F310" s="195"/>
      <c r="G310" s="226"/>
      <c r="H310" s="31"/>
      <c r="I310" s="66"/>
      <c r="J310" s="68">
        <f t="shared" si="17"/>
        <v>0</v>
      </c>
      <c r="K310" s="70"/>
    </row>
    <row r="311" spans="1:13" ht="21" customHeight="1">
      <c r="A311" s="55"/>
      <c r="B311" s="30"/>
      <c r="C311" s="32"/>
      <c r="D311" s="197"/>
      <c r="E311" s="198"/>
      <c r="F311" s="199"/>
      <c r="G311" s="227"/>
      <c r="H311" s="33"/>
      <c r="I311" s="67"/>
      <c r="J311" s="69">
        <f>ROUND(G311*I311,0)</f>
        <v>0</v>
      </c>
      <c r="K311" s="70">
        <v>0</v>
      </c>
    </row>
    <row r="312" spans="1:13" ht="21" customHeight="1">
      <c r="A312" s="56"/>
      <c r="B312" s="46"/>
      <c r="C312" s="46"/>
      <c r="D312" s="47"/>
      <c r="E312" s="47"/>
      <c r="F312" s="47"/>
      <c r="G312" s="48"/>
      <c r="H312" s="49"/>
      <c r="I312" s="46"/>
      <c r="J312" s="10"/>
      <c r="K312" s="49"/>
    </row>
    <row r="313" spans="1:13" ht="31.95" customHeight="1">
      <c r="C313" s="22"/>
      <c r="D313" s="218" t="s">
        <v>75</v>
      </c>
      <c r="E313" s="218"/>
      <c r="F313" s="218"/>
      <c r="G313" s="218"/>
      <c r="H313" s="218"/>
      <c r="I313" s="219">
        <f>請求書表紙!$I$2</f>
        <v>0</v>
      </c>
      <c r="J313" s="219"/>
      <c r="K313" s="219"/>
    </row>
    <row r="314" spans="1:13" ht="20.399999999999999" customHeight="1">
      <c r="A314" s="220" t="s">
        <v>6</v>
      </c>
      <c r="B314" s="221"/>
      <c r="C314" s="222"/>
      <c r="D314" s="223" t="str">
        <f>請求書表紙!$H$12&amp;"  ("&amp;請求書表紙!$H$11&amp;")"</f>
        <v xml:space="preserve">  ()</v>
      </c>
      <c r="E314" s="224"/>
      <c r="F314" s="224"/>
      <c r="G314" s="224"/>
      <c r="H314" s="224"/>
      <c r="I314" s="224"/>
      <c r="J314" s="224"/>
      <c r="K314" s="225"/>
    </row>
    <row r="315" spans="1:13" ht="20.399999999999999" customHeight="1">
      <c r="A315" s="207" t="s">
        <v>90</v>
      </c>
      <c r="B315" s="208"/>
      <c r="C315" s="209"/>
      <c r="D315" s="210"/>
      <c r="E315" s="211"/>
      <c r="F315" s="211"/>
      <c r="G315" s="211"/>
      <c r="H315" s="211"/>
      <c r="I315" s="211"/>
      <c r="J315" s="211"/>
      <c r="K315" s="212"/>
    </row>
    <row r="316" spans="1:13" ht="20.399999999999999" customHeight="1">
      <c r="A316" s="201" t="s">
        <v>91</v>
      </c>
      <c r="B316" s="202"/>
      <c r="C316" s="203"/>
      <c r="D316" s="204"/>
      <c r="E316" s="205"/>
      <c r="F316" s="205"/>
      <c r="G316" s="205"/>
      <c r="H316" s="205"/>
      <c r="I316" s="205"/>
      <c r="J316" s="205"/>
      <c r="K316" s="206"/>
    </row>
    <row r="317" spans="1:13" ht="20.399999999999999" customHeight="1">
      <c r="A317" s="213" t="s">
        <v>81</v>
      </c>
      <c r="B317" s="214"/>
      <c r="C317" s="215"/>
      <c r="D317" s="216">
        <f>SUM(J320:J337)</f>
        <v>0</v>
      </c>
      <c r="E317" s="217"/>
      <c r="F317" s="217"/>
      <c r="G317" s="217"/>
      <c r="H317" s="217"/>
      <c r="I317" s="217"/>
      <c r="J317" s="39">
        <f>SUMPRODUCT(J320:J337,K320:K337)</f>
        <v>0</v>
      </c>
      <c r="K317" s="38"/>
      <c r="L317" s="50">
        <f>D317</f>
        <v>0</v>
      </c>
      <c r="M317" s="50">
        <f>J317</f>
        <v>0</v>
      </c>
    </row>
    <row r="318" spans="1:13">
      <c r="F318" s="200">
        <f>J317</f>
        <v>0</v>
      </c>
      <c r="G318" s="200"/>
      <c r="H318" s="200"/>
      <c r="I318" s="200"/>
    </row>
    <row r="319" spans="1:13" ht="30" customHeight="1">
      <c r="A319" s="76" t="s">
        <v>88</v>
      </c>
      <c r="B319" s="21" t="s">
        <v>76</v>
      </c>
      <c r="C319" s="21" t="s">
        <v>87</v>
      </c>
      <c r="D319" s="196" t="s">
        <v>78</v>
      </c>
      <c r="E319" s="196"/>
      <c r="F319" s="196"/>
      <c r="G319" s="75" t="s">
        <v>0</v>
      </c>
      <c r="H319" s="37" t="s">
        <v>24</v>
      </c>
      <c r="I319" s="21" t="s">
        <v>79</v>
      </c>
      <c r="J319" s="21" t="s">
        <v>1</v>
      </c>
      <c r="K319" s="40" t="s">
        <v>89</v>
      </c>
    </row>
    <row r="320" spans="1:13" ht="21" customHeight="1">
      <c r="A320" s="54"/>
      <c r="B320" s="30"/>
      <c r="C320" s="32"/>
      <c r="D320" s="193"/>
      <c r="E320" s="194"/>
      <c r="F320" s="195"/>
      <c r="G320" s="226"/>
      <c r="H320" s="31"/>
      <c r="I320" s="66"/>
      <c r="J320" s="68">
        <f>ROUND(G320*I320,0)</f>
        <v>0</v>
      </c>
      <c r="K320" s="70"/>
    </row>
    <row r="321" spans="1:11" ht="21" customHeight="1">
      <c r="A321" s="54"/>
      <c r="B321" s="30"/>
      <c r="C321" s="32"/>
      <c r="D321" s="193"/>
      <c r="E321" s="194"/>
      <c r="F321" s="195"/>
      <c r="G321" s="226"/>
      <c r="H321" s="31"/>
      <c r="I321" s="66"/>
      <c r="J321" s="68">
        <f>ROUND(G321*I321,0)</f>
        <v>0</v>
      </c>
      <c r="K321" s="70"/>
    </row>
    <row r="322" spans="1:11" ht="21" customHeight="1">
      <c r="A322" s="54"/>
      <c r="B322" s="30"/>
      <c r="C322" s="32"/>
      <c r="D322" s="193"/>
      <c r="E322" s="194"/>
      <c r="F322" s="195"/>
      <c r="G322" s="226"/>
      <c r="H322" s="31"/>
      <c r="I322" s="66"/>
      <c r="J322" s="68">
        <f t="shared" ref="J322:J336" si="18">ROUND(G322*I322,0)</f>
        <v>0</v>
      </c>
      <c r="K322" s="70"/>
    </row>
    <row r="323" spans="1:11" ht="21" customHeight="1">
      <c r="A323" s="54"/>
      <c r="B323" s="30"/>
      <c r="C323" s="32"/>
      <c r="D323" s="193"/>
      <c r="E323" s="194"/>
      <c r="F323" s="195"/>
      <c r="G323" s="226"/>
      <c r="H323" s="31"/>
      <c r="I323" s="66"/>
      <c r="J323" s="68">
        <f t="shared" si="18"/>
        <v>0</v>
      </c>
      <c r="K323" s="70"/>
    </row>
    <row r="324" spans="1:11" ht="21" customHeight="1">
      <c r="A324" s="54"/>
      <c r="B324" s="30"/>
      <c r="C324" s="32"/>
      <c r="D324" s="193"/>
      <c r="E324" s="194"/>
      <c r="F324" s="195"/>
      <c r="G324" s="226"/>
      <c r="H324" s="31"/>
      <c r="I324" s="66"/>
      <c r="J324" s="68">
        <f t="shared" si="18"/>
        <v>0</v>
      </c>
      <c r="K324" s="70"/>
    </row>
    <row r="325" spans="1:11" ht="21" customHeight="1">
      <c r="A325" s="54"/>
      <c r="B325" s="30"/>
      <c r="C325" s="32"/>
      <c r="D325" s="193"/>
      <c r="E325" s="194"/>
      <c r="F325" s="195"/>
      <c r="G325" s="226"/>
      <c r="H325" s="31"/>
      <c r="I325" s="66"/>
      <c r="J325" s="68">
        <f t="shared" si="18"/>
        <v>0</v>
      </c>
      <c r="K325" s="70"/>
    </row>
    <row r="326" spans="1:11" ht="21" customHeight="1">
      <c r="A326" s="54"/>
      <c r="B326" s="30"/>
      <c r="C326" s="32"/>
      <c r="D326" s="193"/>
      <c r="E326" s="194"/>
      <c r="F326" s="195"/>
      <c r="G326" s="226"/>
      <c r="H326" s="31"/>
      <c r="I326" s="66"/>
      <c r="J326" s="68">
        <f t="shared" si="18"/>
        <v>0</v>
      </c>
      <c r="K326" s="70"/>
    </row>
    <row r="327" spans="1:11" ht="21" customHeight="1">
      <c r="A327" s="54"/>
      <c r="B327" s="30"/>
      <c r="C327" s="32"/>
      <c r="D327" s="193"/>
      <c r="E327" s="194"/>
      <c r="F327" s="195"/>
      <c r="G327" s="226"/>
      <c r="H327" s="31"/>
      <c r="I327" s="66"/>
      <c r="J327" s="68">
        <f t="shared" si="18"/>
        <v>0</v>
      </c>
      <c r="K327" s="70"/>
    </row>
    <row r="328" spans="1:11" ht="21" customHeight="1">
      <c r="A328" s="54"/>
      <c r="B328" s="30"/>
      <c r="C328" s="32"/>
      <c r="D328" s="193"/>
      <c r="E328" s="194"/>
      <c r="F328" s="195"/>
      <c r="G328" s="226"/>
      <c r="H328" s="31"/>
      <c r="I328" s="66"/>
      <c r="J328" s="68">
        <f t="shared" si="18"/>
        <v>0</v>
      </c>
      <c r="K328" s="70"/>
    </row>
    <row r="329" spans="1:11" ht="21" customHeight="1">
      <c r="A329" s="54"/>
      <c r="B329" s="30"/>
      <c r="C329" s="32"/>
      <c r="D329" s="193"/>
      <c r="E329" s="194"/>
      <c r="F329" s="195"/>
      <c r="G329" s="226"/>
      <c r="H329" s="31"/>
      <c r="I329" s="66"/>
      <c r="J329" s="68">
        <f t="shared" si="18"/>
        <v>0</v>
      </c>
      <c r="K329" s="70"/>
    </row>
    <row r="330" spans="1:11" ht="21" customHeight="1">
      <c r="A330" s="54"/>
      <c r="B330" s="30"/>
      <c r="C330" s="32"/>
      <c r="D330" s="193"/>
      <c r="E330" s="194"/>
      <c r="F330" s="195"/>
      <c r="G330" s="226"/>
      <c r="H330" s="31"/>
      <c r="I330" s="66"/>
      <c r="J330" s="68">
        <f t="shared" si="18"/>
        <v>0</v>
      </c>
      <c r="K330" s="70"/>
    </row>
    <row r="331" spans="1:11" ht="21" customHeight="1">
      <c r="A331" s="54"/>
      <c r="B331" s="30"/>
      <c r="C331" s="32"/>
      <c r="D331" s="193"/>
      <c r="E331" s="194"/>
      <c r="F331" s="195"/>
      <c r="G331" s="226"/>
      <c r="H331" s="31"/>
      <c r="I331" s="66"/>
      <c r="J331" s="68">
        <f t="shared" si="18"/>
        <v>0</v>
      </c>
      <c r="K331" s="70"/>
    </row>
    <row r="332" spans="1:11" ht="21" customHeight="1">
      <c r="A332" s="54"/>
      <c r="B332" s="30"/>
      <c r="C332" s="32"/>
      <c r="D332" s="193"/>
      <c r="E332" s="194"/>
      <c r="F332" s="195"/>
      <c r="G332" s="226"/>
      <c r="H332" s="31"/>
      <c r="I332" s="66"/>
      <c r="J332" s="68">
        <f t="shared" si="18"/>
        <v>0</v>
      </c>
      <c r="K332" s="70"/>
    </row>
    <row r="333" spans="1:11" ht="21" customHeight="1">
      <c r="A333" s="54"/>
      <c r="B333" s="30"/>
      <c r="C333" s="32"/>
      <c r="D333" s="193"/>
      <c r="E333" s="194"/>
      <c r="F333" s="195"/>
      <c r="G333" s="226"/>
      <c r="H333" s="31"/>
      <c r="I333" s="66"/>
      <c r="J333" s="68">
        <f t="shared" si="18"/>
        <v>0</v>
      </c>
      <c r="K333" s="70"/>
    </row>
    <row r="334" spans="1:11" ht="21" customHeight="1">
      <c r="A334" s="54"/>
      <c r="B334" s="30"/>
      <c r="C334" s="32"/>
      <c r="D334" s="193"/>
      <c r="E334" s="194"/>
      <c r="F334" s="195"/>
      <c r="G334" s="226"/>
      <c r="H334" s="31"/>
      <c r="I334" s="66"/>
      <c r="J334" s="68">
        <f t="shared" si="18"/>
        <v>0</v>
      </c>
      <c r="K334" s="70"/>
    </row>
    <row r="335" spans="1:11" ht="21" customHeight="1">
      <c r="A335" s="54"/>
      <c r="B335" s="30"/>
      <c r="C335" s="32"/>
      <c r="D335" s="193"/>
      <c r="E335" s="194"/>
      <c r="F335" s="195"/>
      <c r="G335" s="226"/>
      <c r="H335" s="31"/>
      <c r="I335" s="66"/>
      <c r="J335" s="68">
        <f t="shared" si="18"/>
        <v>0</v>
      </c>
      <c r="K335" s="70"/>
    </row>
    <row r="336" spans="1:11" ht="21" customHeight="1">
      <c r="A336" s="54"/>
      <c r="B336" s="30"/>
      <c r="C336" s="32"/>
      <c r="D336" s="193"/>
      <c r="E336" s="194"/>
      <c r="F336" s="195"/>
      <c r="G336" s="226"/>
      <c r="H336" s="31"/>
      <c r="I336" s="66"/>
      <c r="J336" s="68">
        <f t="shared" si="18"/>
        <v>0</v>
      </c>
      <c r="K336" s="70"/>
    </row>
    <row r="337" spans="1:13" ht="21" customHeight="1">
      <c r="A337" s="55"/>
      <c r="B337" s="30"/>
      <c r="C337" s="32"/>
      <c r="D337" s="197"/>
      <c r="E337" s="198"/>
      <c r="F337" s="199"/>
      <c r="G337" s="227"/>
      <c r="H337" s="33"/>
      <c r="I337" s="67"/>
      <c r="J337" s="69">
        <f>ROUND(G337*I337,0)</f>
        <v>0</v>
      </c>
      <c r="K337" s="70">
        <v>0</v>
      </c>
    </row>
    <row r="338" spans="1:13" ht="21" customHeight="1">
      <c r="A338" s="56"/>
      <c r="B338" s="46"/>
      <c r="C338" s="46"/>
      <c r="D338" s="47"/>
      <c r="E338" s="47"/>
      <c r="F338" s="47"/>
      <c r="G338" s="48"/>
      <c r="H338" s="49"/>
      <c r="I338" s="46"/>
      <c r="J338" s="10"/>
      <c r="K338" s="49"/>
    </row>
    <row r="339" spans="1:13" ht="31.95" customHeight="1">
      <c r="C339" s="22"/>
      <c r="D339" s="218" t="s">
        <v>75</v>
      </c>
      <c r="E339" s="218"/>
      <c r="F339" s="218"/>
      <c r="G339" s="218"/>
      <c r="H339" s="218"/>
      <c r="I339" s="219">
        <f>請求書表紙!$I$2</f>
        <v>0</v>
      </c>
      <c r="J339" s="219"/>
      <c r="K339" s="219"/>
    </row>
    <row r="340" spans="1:13" ht="20.399999999999999" customHeight="1">
      <c r="A340" s="220" t="s">
        <v>6</v>
      </c>
      <c r="B340" s="221"/>
      <c r="C340" s="222"/>
      <c r="D340" s="223" t="str">
        <f>請求書表紙!$H$12&amp;"  ("&amp;請求書表紙!$H$11&amp;")"</f>
        <v xml:space="preserve">  ()</v>
      </c>
      <c r="E340" s="224"/>
      <c r="F340" s="224"/>
      <c r="G340" s="224"/>
      <c r="H340" s="224"/>
      <c r="I340" s="224"/>
      <c r="J340" s="224"/>
      <c r="K340" s="225"/>
    </row>
    <row r="341" spans="1:13" ht="20.399999999999999" customHeight="1">
      <c r="A341" s="207" t="s">
        <v>90</v>
      </c>
      <c r="B341" s="208"/>
      <c r="C341" s="209"/>
      <c r="D341" s="210"/>
      <c r="E341" s="211"/>
      <c r="F341" s="211"/>
      <c r="G341" s="211"/>
      <c r="H341" s="211"/>
      <c r="I341" s="211"/>
      <c r="J341" s="211"/>
      <c r="K341" s="212"/>
    </row>
    <row r="342" spans="1:13" ht="20.399999999999999" customHeight="1">
      <c r="A342" s="201" t="s">
        <v>91</v>
      </c>
      <c r="B342" s="202"/>
      <c r="C342" s="203"/>
      <c r="D342" s="204"/>
      <c r="E342" s="205"/>
      <c r="F342" s="205"/>
      <c r="G342" s="205"/>
      <c r="H342" s="205"/>
      <c r="I342" s="205"/>
      <c r="J342" s="205"/>
      <c r="K342" s="206"/>
    </row>
    <row r="343" spans="1:13" ht="20.399999999999999" customHeight="1">
      <c r="A343" s="213" t="s">
        <v>81</v>
      </c>
      <c r="B343" s="214"/>
      <c r="C343" s="215"/>
      <c r="D343" s="216">
        <f>SUM(J346:J363)</f>
        <v>0</v>
      </c>
      <c r="E343" s="217"/>
      <c r="F343" s="217"/>
      <c r="G343" s="217"/>
      <c r="H343" s="217"/>
      <c r="I343" s="217"/>
      <c r="J343" s="39">
        <f>SUMPRODUCT(J346:J363,K346:K363)</f>
        <v>0</v>
      </c>
      <c r="K343" s="38"/>
      <c r="L343" s="50">
        <f>D343</f>
        <v>0</v>
      </c>
      <c r="M343" s="50">
        <f>J343</f>
        <v>0</v>
      </c>
    </row>
    <row r="344" spans="1:13">
      <c r="F344" s="200">
        <f>J343</f>
        <v>0</v>
      </c>
      <c r="G344" s="200"/>
      <c r="H344" s="200"/>
      <c r="I344" s="200"/>
    </row>
    <row r="345" spans="1:13" ht="30" customHeight="1">
      <c r="A345" s="76" t="s">
        <v>88</v>
      </c>
      <c r="B345" s="21" t="s">
        <v>76</v>
      </c>
      <c r="C345" s="21" t="s">
        <v>87</v>
      </c>
      <c r="D345" s="196" t="s">
        <v>78</v>
      </c>
      <c r="E345" s="196"/>
      <c r="F345" s="196"/>
      <c r="G345" s="75" t="s">
        <v>0</v>
      </c>
      <c r="H345" s="37" t="s">
        <v>24</v>
      </c>
      <c r="I345" s="21" t="s">
        <v>79</v>
      </c>
      <c r="J345" s="21" t="s">
        <v>1</v>
      </c>
      <c r="K345" s="40" t="s">
        <v>89</v>
      </c>
    </row>
    <row r="346" spans="1:13" ht="21" customHeight="1">
      <c r="A346" s="54"/>
      <c r="B346" s="30"/>
      <c r="C346" s="32"/>
      <c r="D346" s="193"/>
      <c r="E346" s="194"/>
      <c r="F346" s="195"/>
      <c r="G346" s="226"/>
      <c r="H346" s="31"/>
      <c r="I346" s="66"/>
      <c r="J346" s="68">
        <f>ROUND(G346*I346,0)</f>
        <v>0</v>
      </c>
      <c r="K346" s="70"/>
    </row>
    <row r="347" spans="1:13" ht="21" customHeight="1">
      <c r="A347" s="54"/>
      <c r="B347" s="30"/>
      <c r="C347" s="32"/>
      <c r="D347" s="193"/>
      <c r="E347" s="194"/>
      <c r="F347" s="195"/>
      <c r="G347" s="226"/>
      <c r="H347" s="31"/>
      <c r="I347" s="66"/>
      <c r="J347" s="68">
        <f>ROUND(G347*I347,0)</f>
        <v>0</v>
      </c>
      <c r="K347" s="70"/>
    </row>
    <row r="348" spans="1:13" ht="21" customHeight="1">
      <c r="A348" s="54"/>
      <c r="B348" s="30"/>
      <c r="C348" s="32"/>
      <c r="D348" s="193"/>
      <c r="E348" s="194"/>
      <c r="F348" s="195"/>
      <c r="G348" s="226"/>
      <c r="H348" s="31"/>
      <c r="I348" s="66"/>
      <c r="J348" s="68">
        <f t="shared" ref="J348:J362" si="19">ROUND(G348*I348,0)</f>
        <v>0</v>
      </c>
      <c r="K348" s="70"/>
    </row>
    <row r="349" spans="1:13" ht="21" customHeight="1">
      <c r="A349" s="54"/>
      <c r="B349" s="30"/>
      <c r="C349" s="32"/>
      <c r="D349" s="193"/>
      <c r="E349" s="194"/>
      <c r="F349" s="195"/>
      <c r="G349" s="226"/>
      <c r="H349" s="31"/>
      <c r="I349" s="66"/>
      <c r="J349" s="68">
        <f t="shared" si="19"/>
        <v>0</v>
      </c>
      <c r="K349" s="70"/>
    </row>
    <row r="350" spans="1:13" ht="21" customHeight="1">
      <c r="A350" s="54"/>
      <c r="B350" s="30"/>
      <c r="C350" s="32"/>
      <c r="D350" s="193"/>
      <c r="E350" s="194"/>
      <c r="F350" s="195"/>
      <c r="G350" s="226"/>
      <c r="H350" s="31"/>
      <c r="I350" s="66"/>
      <c r="J350" s="68">
        <f t="shared" si="19"/>
        <v>0</v>
      </c>
      <c r="K350" s="70"/>
    </row>
    <row r="351" spans="1:13" ht="21" customHeight="1">
      <c r="A351" s="54"/>
      <c r="B351" s="30"/>
      <c r="C351" s="32"/>
      <c r="D351" s="193"/>
      <c r="E351" s="194"/>
      <c r="F351" s="195"/>
      <c r="G351" s="226"/>
      <c r="H351" s="31"/>
      <c r="I351" s="66"/>
      <c r="J351" s="68">
        <f t="shared" si="19"/>
        <v>0</v>
      </c>
      <c r="K351" s="70"/>
    </row>
    <row r="352" spans="1:13" ht="21" customHeight="1">
      <c r="A352" s="54"/>
      <c r="B352" s="30"/>
      <c r="C352" s="32"/>
      <c r="D352" s="193"/>
      <c r="E352" s="194"/>
      <c r="F352" s="195"/>
      <c r="G352" s="226"/>
      <c r="H352" s="31"/>
      <c r="I352" s="66"/>
      <c r="J352" s="68">
        <f t="shared" si="19"/>
        <v>0</v>
      </c>
      <c r="K352" s="70"/>
    </row>
    <row r="353" spans="1:11" ht="21" customHeight="1">
      <c r="A353" s="54"/>
      <c r="B353" s="30"/>
      <c r="C353" s="32"/>
      <c r="D353" s="193"/>
      <c r="E353" s="194"/>
      <c r="F353" s="195"/>
      <c r="G353" s="226"/>
      <c r="H353" s="31"/>
      <c r="I353" s="66"/>
      <c r="J353" s="68">
        <f t="shared" si="19"/>
        <v>0</v>
      </c>
      <c r="K353" s="70"/>
    </row>
    <row r="354" spans="1:11" ht="21" customHeight="1">
      <c r="A354" s="54"/>
      <c r="B354" s="30"/>
      <c r="C354" s="32"/>
      <c r="D354" s="193"/>
      <c r="E354" s="194"/>
      <c r="F354" s="195"/>
      <c r="G354" s="226"/>
      <c r="H354" s="31"/>
      <c r="I354" s="66"/>
      <c r="J354" s="68">
        <f t="shared" si="19"/>
        <v>0</v>
      </c>
      <c r="K354" s="70"/>
    </row>
    <row r="355" spans="1:11" ht="21" customHeight="1">
      <c r="A355" s="54"/>
      <c r="B355" s="30"/>
      <c r="C355" s="32"/>
      <c r="D355" s="193"/>
      <c r="E355" s="194"/>
      <c r="F355" s="195"/>
      <c r="G355" s="226"/>
      <c r="H355" s="31"/>
      <c r="I355" s="66"/>
      <c r="J355" s="68">
        <f t="shared" si="19"/>
        <v>0</v>
      </c>
      <c r="K355" s="70"/>
    </row>
    <row r="356" spans="1:11" ht="21" customHeight="1">
      <c r="A356" s="54"/>
      <c r="B356" s="30"/>
      <c r="C356" s="32"/>
      <c r="D356" s="193"/>
      <c r="E356" s="194"/>
      <c r="F356" s="195"/>
      <c r="G356" s="226"/>
      <c r="H356" s="31"/>
      <c r="I356" s="66"/>
      <c r="J356" s="68">
        <f t="shared" si="19"/>
        <v>0</v>
      </c>
      <c r="K356" s="70"/>
    </row>
    <row r="357" spans="1:11" ht="21" customHeight="1">
      <c r="A357" s="54"/>
      <c r="B357" s="30"/>
      <c r="C357" s="32"/>
      <c r="D357" s="193"/>
      <c r="E357" s="194"/>
      <c r="F357" s="195"/>
      <c r="G357" s="226"/>
      <c r="H357" s="31"/>
      <c r="I357" s="66"/>
      <c r="J357" s="68">
        <f t="shared" si="19"/>
        <v>0</v>
      </c>
      <c r="K357" s="70"/>
    </row>
    <row r="358" spans="1:11" ht="21" customHeight="1">
      <c r="A358" s="54"/>
      <c r="B358" s="30"/>
      <c r="C358" s="32"/>
      <c r="D358" s="193"/>
      <c r="E358" s="194"/>
      <c r="F358" s="195"/>
      <c r="G358" s="226"/>
      <c r="H358" s="31"/>
      <c r="I358" s="66"/>
      <c r="J358" s="68">
        <f t="shared" si="19"/>
        <v>0</v>
      </c>
      <c r="K358" s="70"/>
    </row>
    <row r="359" spans="1:11" ht="21" customHeight="1">
      <c r="A359" s="54"/>
      <c r="B359" s="30"/>
      <c r="C359" s="32"/>
      <c r="D359" s="193"/>
      <c r="E359" s="194"/>
      <c r="F359" s="195"/>
      <c r="G359" s="226"/>
      <c r="H359" s="31"/>
      <c r="I359" s="66"/>
      <c r="J359" s="68">
        <f t="shared" si="19"/>
        <v>0</v>
      </c>
      <c r="K359" s="70"/>
    </row>
    <row r="360" spans="1:11" ht="21" customHeight="1">
      <c r="A360" s="54"/>
      <c r="B360" s="30"/>
      <c r="C360" s="32"/>
      <c r="D360" s="193"/>
      <c r="E360" s="194"/>
      <c r="F360" s="195"/>
      <c r="G360" s="226"/>
      <c r="H360" s="31"/>
      <c r="I360" s="66"/>
      <c r="J360" s="68">
        <f t="shared" si="19"/>
        <v>0</v>
      </c>
      <c r="K360" s="70"/>
    </row>
    <row r="361" spans="1:11" ht="21" customHeight="1">
      <c r="A361" s="54"/>
      <c r="B361" s="30"/>
      <c r="C361" s="32"/>
      <c r="D361" s="193"/>
      <c r="E361" s="194"/>
      <c r="F361" s="195"/>
      <c r="G361" s="226"/>
      <c r="H361" s="31"/>
      <c r="I361" s="66"/>
      <c r="J361" s="68">
        <f t="shared" si="19"/>
        <v>0</v>
      </c>
      <c r="K361" s="70"/>
    </row>
    <row r="362" spans="1:11" ht="21" customHeight="1">
      <c r="A362" s="54"/>
      <c r="B362" s="30"/>
      <c r="C362" s="32"/>
      <c r="D362" s="193"/>
      <c r="E362" s="194"/>
      <c r="F362" s="195"/>
      <c r="G362" s="226"/>
      <c r="H362" s="31"/>
      <c r="I362" s="66"/>
      <c r="J362" s="68">
        <f t="shared" si="19"/>
        <v>0</v>
      </c>
      <c r="K362" s="70"/>
    </row>
    <row r="363" spans="1:11" ht="21" customHeight="1">
      <c r="A363" s="55"/>
      <c r="B363" s="30"/>
      <c r="C363" s="32"/>
      <c r="D363" s="197"/>
      <c r="E363" s="198"/>
      <c r="F363" s="199"/>
      <c r="G363" s="227"/>
      <c r="H363" s="33"/>
      <c r="I363" s="67"/>
      <c r="J363" s="69">
        <f>ROUND(G363*I363,0)</f>
        <v>0</v>
      </c>
      <c r="K363" s="70">
        <v>0</v>
      </c>
    </row>
    <row r="364" spans="1:11" ht="21" customHeight="1">
      <c r="A364" s="56"/>
      <c r="B364" s="46"/>
      <c r="C364" s="46"/>
      <c r="D364" s="47"/>
      <c r="E364" s="47"/>
      <c r="F364" s="47"/>
      <c r="G364" s="48"/>
      <c r="H364" s="49"/>
      <c r="I364" s="46"/>
      <c r="J364" s="10"/>
      <c r="K364" s="49"/>
    </row>
    <row r="365" spans="1:11" ht="31.95" customHeight="1">
      <c r="C365" s="22"/>
      <c r="D365" s="218" t="s">
        <v>75</v>
      </c>
      <c r="E365" s="218"/>
      <c r="F365" s="218"/>
      <c r="G365" s="218"/>
      <c r="H365" s="218"/>
      <c r="I365" s="219">
        <f>請求書表紙!$I$2</f>
        <v>0</v>
      </c>
      <c r="J365" s="219"/>
      <c r="K365" s="219"/>
    </row>
    <row r="366" spans="1:11" ht="20.399999999999999" customHeight="1">
      <c r="A366" s="220" t="s">
        <v>6</v>
      </c>
      <c r="B366" s="221"/>
      <c r="C366" s="222"/>
      <c r="D366" s="223" t="str">
        <f>請求書表紙!$H$12&amp;"  ("&amp;請求書表紙!$H$11&amp;")"</f>
        <v xml:space="preserve">  ()</v>
      </c>
      <c r="E366" s="224"/>
      <c r="F366" s="224"/>
      <c r="G366" s="224"/>
      <c r="H366" s="224"/>
      <c r="I366" s="224"/>
      <c r="J366" s="224"/>
      <c r="K366" s="225"/>
    </row>
    <row r="367" spans="1:11" ht="20.399999999999999" customHeight="1">
      <c r="A367" s="207" t="s">
        <v>90</v>
      </c>
      <c r="B367" s="208"/>
      <c r="C367" s="209"/>
      <c r="D367" s="210"/>
      <c r="E367" s="211"/>
      <c r="F367" s="211"/>
      <c r="G367" s="211"/>
      <c r="H367" s="211"/>
      <c r="I367" s="211"/>
      <c r="J367" s="211"/>
      <c r="K367" s="212"/>
    </row>
    <row r="368" spans="1:11" ht="20.399999999999999" customHeight="1">
      <c r="A368" s="201" t="s">
        <v>91</v>
      </c>
      <c r="B368" s="202"/>
      <c r="C368" s="203"/>
      <c r="D368" s="204"/>
      <c r="E368" s="205"/>
      <c r="F368" s="205"/>
      <c r="G368" s="205"/>
      <c r="H368" s="205"/>
      <c r="I368" s="205"/>
      <c r="J368" s="205"/>
      <c r="K368" s="206"/>
    </row>
    <row r="369" spans="1:13" ht="20.399999999999999" customHeight="1">
      <c r="A369" s="213" t="s">
        <v>81</v>
      </c>
      <c r="B369" s="214"/>
      <c r="C369" s="215"/>
      <c r="D369" s="216">
        <f>SUM(J372:J389)</f>
        <v>0</v>
      </c>
      <c r="E369" s="217"/>
      <c r="F369" s="217"/>
      <c r="G369" s="217"/>
      <c r="H369" s="217"/>
      <c r="I369" s="217"/>
      <c r="J369" s="39">
        <f>SUMPRODUCT(J372:J389,K372:K389)</f>
        <v>0</v>
      </c>
      <c r="K369" s="38"/>
      <c r="L369" s="50">
        <f>D369</f>
        <v>0</v>
      </c>
      <c r="M369" s="50">
        <f>J369</f>
        <v>0</v>
      </c>
    </row>
    <row r="370" spans="1:13">
      <c r="F370" s="200">
        <f>J369</f>
        <v>0</v>
      </c>
      <c r="G370" s="200"/>
      <c r="H370" s="200"/>
      <c r="I370" s="200"/>
    </row>
    <row r="371" spans="1:13" ht="30" customHeight="1">
      <c r="A371" s="76" t="s">
        <v>88</v>
      </c>
      <c r="B371" s="21" t="s">
        <v>76</v>
      </c>
      <c r="C371" s="21" t="s">
        <v>87</v>
      </c>
      <c r="D371" s="196" t="s">
        <v>78</v>
      </c>
      <c r="E371" s="196"/>
      <c r="F371" s="196"/>
      <c r="G371" s="75" t="s">
        <v>0</v>
      </c>
      <c r="H371" s="37" t="s">
        <v>24</v>
      </c>
      <c r="I371" s="21" t="s">
        <v>79</v>
      </c>
      <c r="J371" s="21" t="s">
        <v>1</v>
      </c>
      <c r="K371" s="40" t="s">
        <v>89</v>
      </c>
    </row>
    <row r="372" spans="1:13" ht="21" customHeight="1">
      <c r="A372" s="54"/>
      <c r="B372" s="30"/>
      <c r="C372" s="32"/>
      <c r="D372" s="193"/>
      <c r="E372" s="194"/>
      <c r="F372" s="195"/>
      <c r="G372" s="226"/>
      <c r="H372" s="31"/>
      <c r="I372" s="66"/>
      <c r="J372" s="68">
        <f>ROUND(G372*I372,0)</f>
        <v>0</v>
      </c>
      <c r="K372" s="70"/>
    </row>
    <row r="373" spans="1:13" ht="21" customHeight="1">
      <c r="A373" s="54"/>
      <c r="B373" s="30"/>
      <c r="C373" s="32"/>
      <c r="D373" s="193"/>
      <c r="E373" s="194"/>
      <c r="F373" s="195"/>
      <c r="G373" s="226"/>
      <c r="H373" s="31"/>
      <c r="I373" s="66"/>
      <c r="J373" s="68">
        <f>ROUND(G373*I373,0)</f>
        <v>0</v>
      </c>
      <c r="K373" s="70"/>
    </row>
    <row r="374" spans="1:13" ht="21" customHeight="1">
      <c r="A374" s="54"/>
      <c r="B374" s="30"/>
      <c r="C374" s="32"/>
      <c r="D374" s="193"/>
      <c r="E374" s="194"/>
      <c r="F374" s="195"/>
      <c r="G374" s="226"/>
      <c r="H374" s="31"/>
      <c r="I374" s="66"/>
      <c r="J374" s="68">
        <f t="shared" ref="J374:J388" si="20">ROUND(G374*I374,0)</f>
        <v>0</v>
      </c>
      <c r="K374" s="70"/>
    </row>
    <row r="375" spans="1:13" ht="21" customHeight="1">
      <c r="A375" s="54"/>
      <c r="B375" s="30"/>
      <c r="C375" s="32"/>
      <c r="D375" s="193"/>
      <c r="E375" s="194"/>
      <c r="F375" s="195"/>
      <c r="G375" s="226"/>
      <c r="H375" s="31"/>
      <c r="I375" s="66"/>
      <c r="J375" s="68">
        <f t="shared" si="20"/>
        <v>0</v>
      </c>
      <c r="K375" s="70"/>
    </row>
    <row r="376" spans="1:13" ht="21" customHeight="1">
      <c r="A376" s="54"/>
      <c r="B376" s="30"/>
      <c r="C376" s="32"/>
      <c r="D376" s="193"/>
      <c r="E376" s="194"/>
      <c r="F376" s="195"/>
      <c r="G376" s="226"/>
      <c r="H376" s="31"/>
      <c r="I376" s="66"/>
      <c r="J376" s="68">
        <f t="shared" si="20"/>
        <v>0</v>
      </c>
      <c r="K376" s="70"/>
    </row>
    <row r="377" spans="1:13" ht="21" customHeight="1">
      <c r="A377" s="54"/>
      <c r="B377" s="30"/>
      <c r="C377" s="32"/>
      <c r="D377" s="193"/>
      <c r="E377" s="194"/>
      <c r="F377" s="195"/>
      <c r="G377" s="226"/>
      <c r="H377" s="31"/>
      <c r="I377" s="66"/>
      <c r="J377" s="68">
        <f t="shared" si="20"/>
        <v>0</v>
      </c>
      <c r="K377" s="70"/>
    </row>
    <row r="378" spans="1:13" ht="21" customHeight="1">
      <c r="A378" s="54"/>
      <c r="B378" s="30"/>
      <c r="C378" s="32"/>
      <c r="D378" s="193"/>
      <c r="E378" s="194"/>
      <c r="F378" s="195"/>
      <c r="G378" s="226"/>
      <c r="H378" s="31"/>
      <c r="I378" s="66"/>
      <c r="J378" s="68">
        <f t="shared" si="20"/>
        <v>0</v>
      </c>
      <c r="K378" s="70"/>
    </row>
    <row r="379" spans="1:13" ht="21" customHeight="1">
      <c r="A379" s="54"/>
      <c r="B379" s="30"/>
      <c r="C379" s="32"/>
      <c r="D379" s="193"/>
      <c r="E379" s="194"/>
      <c r="F379" s="195"/>
      <c r="G379" s="226"/>
      <c r="H379" s="31"/>
      <c r="I379" s="66"/>
      <c r="J379" s="68">
        <f t="shared" si="20"/>
        <v>0</v>
      </c>
      <c r="K379" s="70"/>
    </row>
    <row r="380" spans="1:13" ht="21" customHeight="1">
      <c r="A380" s="54"/>
      <c r="B380" s="30"/>
      <c r="C380" s="32"/>
      <c r="D380" s="193"/>
      <c r="E380" s="194"/>
      <c r="F380" s="195"/>
      <c r="G380" s="226"/>
      <c r="H380" s="31"/>
      <c r="I380" s="66"/>
      <c r="J380" s="68">
        <f t="shared" si="20"/>
        <v>0</v>
      </c>
      <c r="K380" s="70"/>
    </row>
    <row r="381" spans="1:13" ht="21" customHeight="1">
      <c r="A381" s="54"/>
      <c r="B381" s="30"/>
      <c r="C381" s="32"/>
      <c r="D381" s="193"/>
      <c r="E381" s="194"/>
      <c r="F381" s="195"/>
      <c r="G381" s="226"/>
      <c r="H381" s="31"/>
      <c r="I381" s="66"/>
      <c r="J381" s="68">
        <f t="shared" si="20"/>
        <v>0</v>
      </c>
      <c r="K381" s="70"/>
    </row>
    <row r="382" spans="1:13" ht="21" customHeight="1">
      <c r="A382" s="54"/>
      <c r="B382" s="30"/>
      <c r="C382" s="32"/>
      <c r="D382" s="193"/>
      <c r="E382" s="194"/>
      <c r="F382" s="195"/>
      <c r="G382" s="226"/>
      <c r="H382" s="31"/>
      <c r="I382" s="66"/>
      <c r="J382" s="68">
        <f t="shared" si="20"/>
        <v>0</v>
      </c>
      <c r="K382" s="70"/>
    </row>
    <row r="383" spans="1:13" ht="21" customHeight="1">
      <c r="A383" s="54"/>
      <c r="B383" s="30"/>
      <c r="C383" s="32"/>
      <c r="D383" s="193"/>
      <c r="E383" s="194"/>
      <c r="F383" s="195"/>
      <c r="G383" s="226"/>
      <c r="H383" s="31"/>
      <c r="I383" s="66"/>
      <c r="J383" s="68">
        <f t="shared" si="20"/>
        <v>0</v>
      </c>
      <c r="K383" s="70"/>
    </row>
    <row r="384" spans="1:13" ht="21" customHeight="1">
      <c r="A384" s="54"/>
      <c r="B384" s="30"/>
      <c r="C384" s="32"/>
      <c r="D384" s="193"/>
      <c r="E384" s="194"/>
      <c r="F384" s="195"/>
      <c r="G384" s="226"/>
      <c r="H384" s="31"/>
      <c r="I384" s="66"/>
      <c r="J384" s="68">
        <f t="shared" si="20"/>
        <v>0</v>
      </c>
      <c r="K384" s="70"/>
    </row>
    <row r="385" spans="1:13" ht="21" customHeight="1">
      <c r="A385" s="54"/>
      <c r="B385" s="30"/>
      <c r="C385" s="32"/>
      <c r="D385" s="193"/>
      <c r="E385" s="194"/>
      <c r="F385" s="195"/>
      <c r="G385" s="226"/>
      <c r="H385" s="31"/>
      <c r="I385" s="66"/>
      <c r="J385" s="68">
        <f t="shared" si="20"/>
        <v>0</v>
      </c>
      <c r="K385" s="70"/>
    </row>
    <row r="386" spans="1:13" ht="21" customHeight="1">
      <c r="A386" s="54"/>
      <c r="B386" s="30"/>
      <c r="C386" s="32"/>
      <c r="D386" s="193"/>
      <c r="E386" s="194"/>
      <c r="F386" s="195"/>
      <c r="G386" s="226"/>
      <c r="H386" s="31"/>
      <c r="I386" s="66"/>
      <c r="J386" s="68">
        <f t="shared" si="20"/>
        <v>0</v>
      </c>
      <c r="K386" s="70"/>
    </row>
    <row r="387" spans="1:13" ht="21" customHeight="1">
      <c r="A387" s="54"/>
      <c r="B387" s="30"/>
      <c r="C387" s="32"/>
      <c r="D387" s="193"/>
      <c r="E387" s="194"/>
      <c r="F387" s="195"/>
      <c r="G387" s="226"/>
      <c r="H387" s="31"/>
      <c r="I387" s="66"/>
      <c r="J387" s="68">
        <f t="shared" si="20"/>
        <v>0</v>
      </c>
      <c r="K387" s="70"/>
    </row>
    <row r="388" spans="1:13" ht="21" customHeight="1">
      <c r="A388" s="54"/>
      <c r="B388" s="30"/>
      <c r="C388" s="32"/>
      <c r="D388" s="193"/>
      <c r="E388" s="194"/>
      <c r="F388" s="195"/>
      <c r="G388" s="226"/>
      <c r="H388" s="31"/>
      <c r="I388" s="66"/>
      <c r="J388" s="68">
        <f t="shared" si="20"/>
        <v>0</v>
      </c>
      <c r="K388" s="70"/>
    </row>
    <row r="389" spans="1:13" ht="21" customHeight="1">
      <c r="A389" s="55"/>
      <c r="B389" s="30"/>
      <c r="C389" s="32"/>
      <c r="D389" s="197"/>
      <c r="E389" s="198"/>
      <c r="F389" s="199"/>
      <c r="G389" s="227"/>
      <c r="H389" s="33"/>
      <c r="I389" s="67"/>
      <c r="J389" s="69">
        <f>ROUND(G389*I389,0)</f>
        <v>0</v>
      </c>
      <c r="K389" s="70">
        <v>0</v>
      </c>
    </row>
    <row r="390" spans="1:13" ht="21" customHeight="1">
      <c r="A390" s="56"/>
      <c r="B390" s="46"/>
      <c r="C390" s="46"/>
      <c r="D390" s="47"/>
      <c r="E390" s="47"/>
      <c r="F390" s="47"/>
      <c r="G390" s="48"/>
      <c r="H390" s="49"/>
      <c r="I390" s="46"/>
      <c r="J390" s="10"/>
      <c r="K390" s="49"/>
    </row>
    <row r="391" spans="1:13" ht="31.95" customHeight="1">
      <c r="C391" s="22"/>
      <c r="D391" s="218" t="s">
        <v>75</v>
      </c>
      <c r="E391" s="218"/>
      <c r="F391" s="218"/>
      <c r="G391" s="218"/>
      <c r="H391" s="218"/>
      <c r="I391" s="219">
        <f>請求書表紙!$I$2</f>
        <v>0</v>
      </c>
      <c r="J391" s="219"/>
      <c r="K391" s="219"/>
    </row>
    <row r="392" spans="1:13" ht="20.399999999999999" customHeight="1">
      <c r="A392" s="220" t="s">
        <v>6</v>
      </c>
      <c r="B392" s="221"/>
      <c r="C392" s="222"/>
      <c r="D392" s="223" t="str">
        <f>請求書表紙!$H$12&amp;"  ("&amp;請求書表紙!$H$11&amp;")"</f>
        <v xml:space="preserve">  ()</v>
      </c>
      <c r="E392" s="224"/>
      <c r="F392" s="224"/>
      <c r="G392" s="224"/>
      <c r="H392" s="224"/>
      <c r="I392" s="224"/>
      <c r="J392" s="224"/>
      <c r="K392" s="225"/>
    </row>
    <row r="393" spans="1:13" ht="20.399999999999999" customHeight="1">
      <c r="A393" s="207" t="s">
        <v>90</v>
      </c>
      <c r="B393" s="208"/>
      <c r="C393" s="209"/>
      <c r="D393" s="210"/>
      <c r="E393" s="211"/>
      <c r="F393" s="211"/>
      <c r="G393" s="211"/>
      <c r="H393" s="211"/>
      <c r="I393" s="211"/>
      <c r="J393" s="211"/>
      <c r="K393" s="212"/>
    </row>
    <row r="394" spans="1:13" ht="20.399999999999999" customHeight="1">
      <c r="A394" s="201" t="s">
        <v>91</v>
      </c>
      <c r="B394" s="202"/>
      <c r="C394" s="203"/>
      <c r="D394" s="204"/>
      <c r="E394" s="205"/>
      <c r="F394" s="205"/>
      <c r="G394" s="205"/>
      <c r="H394" s="205"/>
      <c r="I394" s="205"/>
      <c r="J394" s="205"/>
      <c r="K394" s="206"/>
    </row>
    <row r="395" spans="1:13" ht="20.399999999999999" customHeight="1">
      <c r="A395" s="213" t="s">
        <v>81</v>
      </c>
      <c r="B395" s="214"/>
      <c r="C395" s="215"/>
      <c r="D395" s="216">
        <f>SUM(J398:J415)</f>
        <v>0</v>
      </c>
      <c r="E395" s="217"/>
      <c r="F395" s="217"/>
      <c r="G395" s="217"/>
      <c r="H395" s="217"/>
      <c r="I395" s="217"/>
      <c r="J395" s="39">
        <f>SUMPRODUCT(J398:J415,K398:K415)</f>
        <v>0</v>
      </c>
      <c r="K395" s="38"/>
      <c r="L395" s="50">
        <f>D395</f>
        <v>0</v>
      </c>
      <c r="M395" s="50">
        <f>J395</f>
        <v>0</v>
      </c>
    </row>
    <row r="396" spans="1:13">
      <c r="F396" s="200">
        <f>J395</f>
        <v>0</v>
      </c>
      <c r="G396" s="200"/>
      <c r="H396" s="200"/>
      <c r="I396" s="200"/>
    </row>
    <row r="397" spans="1:13" ht="30" customHeight="1">
      <c r="A397" s="76" t="s">
        <v>88</v>
      </c>
      <c r="B397" s="21" t="s">
        <v>76</v>
      </c>
      <c r="C397" s="21" t="s">
        <v>87</v>
      </c>
      <c r="D397" s="196" t="s">
        <v>78</v>
      </c>
      <c r="E397" s="196"/>
      <c r="F397" s="196"/>
      <c r="G397" s="75" t="s">
        <v>0</v>
      </c>
      <c r="H397" s="37" t="s">
        <v>24</v>
      </c>
      <c r="I397" s="21" t="s">
        <v>79</v>
      </c>
      <c r="J397" s="21" t="s">
        <v>1</v>
      </c>
      <c r="K397" s="40" t="s">
        <v>89</v>
      </c>
    </row>
    <row r="398" spans="1:13" ht="21" customHeight="1">
      <c r="A398" s="54"/>
      <c r="B398" s="30"/>
      <c r="C398" s="32"/>
      <c r="D398" s="193"/>
      <c r="E398" s="194"/>
      <c r="F398" s="195"/>
      <c r="G398" s="226"/>
      <c r="H398" s="31"/>
      <c r="I398" s="66"/>
      <c r="J398" s="68">
        <f>ROUND(G398*I398,0)</f>
        <v>0</v>
      </c>
      <c r="K398" s="70"/>
    </row>
    <row r="399" spans="1:13" ht="21" customHeight="1">
      <c r="A399" s="54"/>
      <c r="B399" s="30"/>
      <c r="C399" s="32"/>
      <c r="D399" s="193"/>
      <c r="E399" s="194"/>
      <c r="F399" s="195"/>
      <c r="G399" s="226"/>
      <c r="H399" s="31"/>
      <c r="I399" s="66"/>
      <c r="J399" s="68">
        <f>ROUND(G399*I399,0)</f>
        <v>0</v>
      </c>
      <c r="K399" s="70"/>
    </row>
    <row r="400" spans="1:13" ht="21" customHeight="1">
      <c r="A400" s="54"/>
      <c r="B400" s="30"/>
      <c r="C400" s="32"/>
      <c r="D400" s="193"/>
      <c r="E400" s="194"/>
      <c r="F400" s="195"/>
      <c r="G400" s="226"/>
      <c r="H400" s="31"/>
      <c r="I400" s="66"/>
      <c r="J400" s="68">
        <f t="shared" ref="J400:J414" si="21">ROUND(G400*I400,0)</f>
        <v>0</v>
      </c>
      <c r="K400" s="70"/>
    </row>
    <row r="401" spans="1:11" ht="21" customHeight="1">
      <c r="A401" s="54"/>
      <c r="B401" s="30"/>
      <c r="C401" s="32"/>
      <c r="D401" s="193"/>
      <c r="E401" s="194"/>
      <c r="F401" s="195"/>
      <c r="G401" s="226"/>
      <c r="H401" s="31"/>
      <c r="I401" s="66"/>
      <c r="J401" s="68">
        <f t="shared" si="21"/>
        <v>0</v>
      </c>
      <c r="K401" s="70"/>
    </row>
    <row r="402" spans="1:11" ht="21" customHeight="1">
      <c r="A402" s="54"/>
      <c r="B402" s="30"/>
      <c r="C402" s="32"/>
      <c r="D402" s="193"/>
      <c r="E402" s="194"/>
      <c r="F402" s="195"/>
      <c r="G402" s="226"/>
      <c r="H402" s="31"/>
      <c r="I402" s="66"/>
      <c r="J402" s="68">
        <f t="shared" si="21"/>
        <v>0</v>
      </c>
      <c r="K402" s="70"/>
    </row>
    <row r="403" spans="1:11" ht="21" customHeight="1">
      <c r="A403" s="54"/>
      <c r="B403" s="30"/>
      <c r="C403" s="32"/>
      <c r="D403" s="193"/>
      <c r="E403" s="194"/>
      <c r="F403" s="195"/>
      <c r="G403" s="226"/>
      <c r="H403" s="31"/>
      <c r="I403" s="66"/>
      <c r="J403" s="68">
        <f t="shared" si="21"/>
        <v>0</v>
      </c>
      <c r="K403" s="70"/>
    </row>
    <row r="404" spans="1:11" ht="21" customHeight="1">
      <c r="A404" s="54"/>
      <c r="B404" s="30"/>
      <c r="C404" s="32"/>
      <c r="D404" s="193"/>
      <c r="E404" s="194"/>
      <c r="F404" s="195"/>
      <c r="G404" s="226"/>
      <c r="H404" s="31"/>
      <c r="I404" s="66"/>
      <c r="J404" s="68">
        <f t="shared" si="21"/>
        <v>0</v>
      </c>
      <c r="K404" s="70"/>
    </row>
    <row r="405" spans="1:11" ht="21" customHeight="1">
      <c r="A405" s="54"/>
      <c r="B405" s="30"/>
      <c r="C405" s="32"/>
      <c r="D405" s="193"/>
      <c r="E405" s="194"/>
      <c r="F405" s="195"/>
      <c r="G405" s="226"/>
      <c r="H405" s="31"/>
      <c r="I405" s="66"/>
      <c r="J405" s="68">
        <f t="shared" si="21"/>
        <v>0</v>
      </c>
      <c r="K405" s="70"/>
    </row>
    <row r="406" spans="1:11" ht="21" customHeight="1">
      <c r="A406" s="54"/>
      <c r="B406" s="30"/>
      <c r="C406" s="32"/>
      <c r="D406" s="193"/>
      <c r="E406" s="194"/>
      <c r="F406" s="195"/>
      <c r="G406" s="226"/>
      <c r="H406" s="31"/>
      <c r="I406" s="66"/>
      <c r="J406" s="68">
        <f t="shared" si="21"/>
        <v>0</v>
      </c>
      <c r="K406" s="70"/>
    </row>
    <row r="407" spans="1:11" ht="21" customHeight="1">
      <c r="A407" s="54"/>
      <c r="B407" s="30"/>
      <c r="C407" s="32"/>
      <c r="D407" s="193"/>
      <c r="E407" s="194"/>
      <c r="F407" s="195"/>
      <c r="G407" s="226"/>
      <c r="H407" s="31"/>
      <c r="I407" s="66"/>
      <c r="J407" s="68">
        <f t="shared" si="21"/>
        <v>0</v>
      </c>
      <c r="K407" s="70"/>
    </row>
    <row r="408" spans="1:11" ht="21" customHeight="1">
      <c r="A408" s="54"/>
      <c r="B408" s="30"/>
      <c r="C408" s="32"/>
      <c r="D408" s="193"/>
      <c r="E408" s="194"/>
      <c r="F408" s="195"/>
      <c r="G408" s="226"/>
      <c r="H408" s="31"/>
      <c r="I408" s="66"/>
      <c r="J408" s="68">
        <f t="shared" si="21"/>
        <v>0</v>
      </c>
      <c r="K408" s="70"/>
    </row>
    <row r="409" spans="1:11" ht="21" customHeight="1">
      <c r="A409" s="54"/>
      <c r="B409" s="30"/>
      <c r="C409" s="32"/>
      <c r="D409" s="193"/>
      <c r="E409" s="194"/>
      <c r="F409" s="195"/>
      <c r="G409" s="226"/>
      <c r="H409" s="31"/>
      <c r="I409" s="66"/>
      <c r="J409" s="68">
        <f t="shared" si="21"/>
        <v>0</v>
      </c>
      <c r="K409" s="70"/>
    </row>
    <row r="410" spans="1:11" ht="21" customHeight="1">
      <c r="A410" s="54"/>
      <c r="B410" s="30"/>
      <c r="C410" s="32"/>
      <c r="D410" s="193"/>
      <c r="E410" s="194"/>
      <c r="F410" s="195"/>
      <c r="G410" s="226"/>
      <c r="H410" s="31"/>
      <c r="I410" s="66"/>
      <c r="J410" s="68">
        <f t="shared" si="21"/>
        <v>0</v>
      </c>
      <c r="K410" s="70"/>
    </row>
    <row r="411" spans="1:11" ht="21" customHeight="1">
      <c r="A411" s="54"/>
      <c r="B411" s="30"/>
      <c r="C411" s="32"/>
      <c r="D411" s="193"/>
      <c r="E411" s="194"/>
      <c r="F411" s="195"/>
      <c r="G411" s="226"/>
      <c r="H411" s="31"/>
      <c r="I411" s="66"/>
      <c r="J411" s="68">
        <f t="shared" si="21"/>
        <v>0</v>
      </c>
      <c r="K411" s="70"/>
    </row>
    <row r="412" spans="1:11" ht="21" customHeight="1">
      <c r="A412" s="54"/>
      <c r="B412" s="30"/>
      <c r="C412" s="32"/>
      <c r="D412" s="193"/>
      <c r="E412" s="194"/>
      <c r="F412" s="195"/>
      <c r="G412" s="226"/>
      <c r="H412" s="31"/>
      <c r="I412" s="66"/>
      <c r="J412" s="68">
        <f t="shared" si="21"/>
        <v>0</v>
      </c>
      <c r="K412" s="70"/>
    </row>
    <row r="413" spans="1:11" ht="21" customHeight="1">
      <c r="A413" s="54"/>
      <c r="B413" s="30"/>
      <c r="C413" s="32"/>
      <c r="D413" s="193"/>
      <c r="E413" s="194"/>
      <c r="F413" s="195"/>
      <c r="G413" s="226"/>
      <c r="H413" s="31"/>
      <c r="I413" s="66"/>
      <c r="J413" s="68">
        <f t="shared" si="21"/>
        <v>0</v>
      </c>
      <c r="K413" s="70"/>
    </row>
    <row r="414" spans="1:11" ht="21" customHeight="1">
      <c r="A414" s="54"/>
      <c r="B414" s="30"/>
      <c r="C414" s="32"/>
      <c r="D414" s="193"/>
      <c r="E414" s="194"/>
      <c r="F414" s="195"/>
      <c r="G414" s="226"/>
      <c r="H414" s="31"/>
      <c r="I414" s="66"/>
      <c r="J414" s="68">
        <f t="shared" si="21"/>
        <v>0</v>
      </c>
      <c r="K414" s="70"/>
    </row>
    <row r="415" spans="1:11" ht="21" customHeight="1">
      <c r="A415" s="55"/>
      <c r="B415" s="30"/>
      <c r="C415" s="32"/>
      <c r="D415" s="197"/>
      <c r="E415" s="198"/>
      <c r="F415" s="199"/>
      <c r="G415" s="227"/>
      <c r="H415" s="33"/>
      <c r="I415" s="67"/>
      <c r="J415" s="69">
        <f>ROUND(G415*I415,0)</f>
        <v>0</v>
      </c>
      <c r="K415" s="70">
        <v>0</v>
      </c>
    </row>
    <row r="416" spans="1:11" ht="21" customHeight="1">
      <c r="A416" s="56"/>
      <c r="B416" s="46"/>
      <c r="C416" s="46"/>
      <c r="D416" s="47"/>
      <c r="E416" s="47"/>
      <c r="F416" s="47"/>
      <c r="G416" s="48"/>
      <c r="H416" s="49"/>
      <c r="I416" s="46"/>
      <c r="J416" s="10"/>
      <c r="K416" s="49"/>
    </row>
    <row r="417" spans="1:13" ht="31.95" customHeight="1">
      <c r="C417" s="22"/>
      <c r="D417" s="218" t="s">
        <v>75</v>
      </c>
      <c r="E417" s="218"/>
      <c r="F417" s="218"/>
      <c r="G417" s="218"/>
      <c r="H417" s="218"/>
      <c r="I417" s="219">
        <f>請求書表紙!$I$2</f>
        <v>0</v>
      </c>
      <c r="J417" s="219"/>
      <c r="K417" s="219"/>
    </row>
    <row r="418" spans="1:13" ht="20.399999999999999" customHeight="1">
      <c r="A418" s="220" t="s">
        <v>6</v>
      </c>
      <c r="B418" s="221"/>
      <c r="C418" s="222"/>
      <c r="D418" s="223" t="str">
        <f>請求書表紙!$H$12&amp;"  ("&amp;請求書表紙!$H$11&amp;")"</f>
        <v xml:space="preserve">  ()</v>
      </c>
      <c r="E418" s="224"/>
      <c r="F418" s="224"/>
      <c r="G418" s="224"/>
      <c r="H418" s="224"/>
      <c r="I418" s="224"/>
      <c r="J418" s="224"/>
      <c r="K418" s="225"/>
    </row>
    <row r="419" spans="1:13" ht="20.399999999999999" customHeight="1">
      <c r="A419" s="207" t="s">
        <v>90</v>
      </c>
      <c r="B419" s="208"/>
      <c r="C419" s="209"/>
      <c r="D419" s="210"/>
      <c r="E419" s="211"/>
      <c r="F419" s="211"/>
      <c r="G419" s="211"/>
      <c r="H419" s="211"/>
      <c r="I419" s="211"/>
      <c r="J419" s="211"/>
      <c r="K419" s="212"/>
    </row>
    <row r="420" spans="1:13" ht="20.399999999999999" customHeight="1">
      <c r="A420" s="201" t="s">
        <v>91</v>
      </c>
      <c r="B420" s="202"/>
      <c r="C420" s="203"/>
      <c r="D420" s="204"/>
      <c r="E420" s="205"/>
      <c r="F420" s="205"/>
      <c r="G420" s="205"/>
      <c r="H420" s="205"/>
      <c r="I420" s="205"/>
      <c r="J420" s="205"/>
      <c r="K420" s="206"/>
    </row>
    <row r="421" spans="1:13" ht="20.399999999999999" customHeight="1">
      <c r="A421" s="213" t="s">
        <v>81</v>
      </c>
      <c r="B421" s="214"/>
      <c r="C421" s="215"/>
      <c r="D421" s="216">
        <f>SUM(J424:J441)</f>
        <v>0</v>
      </c>
      <c r="E421" s="217"/>
      <c r="F421" s="217"/>
      <c r="G421" s="217"/>
      <c r="H421" s="217"/>
      <c r="I421" s="217"/>
      <c r="J421" s="39">
        <f>SUMPRODUCT(J424:J441,K424:K441)</f>
        <v>0</v>
      </c>
      <c r="K421" s="38"/>
      <c r="L421" s="50">
        <f>D421</f>
        <v>0</v>
      </c>
      <c r="M421" s="50">
        <f>J421</f>
        <v>0</v>
      </c>
    </row>
    <row r="422" spans="1:13">
      <c r="F422" s="200">
        <f>J421</f>
        <v>0</v>
      </c>
      <c r="G422" s="200"/>
      <c r="H422" s="200"/>
      <c r="I422" s="200"/>
    </row>
    <row r="423" spans="1:13" ht="30" customHeight="1">
      <c r="A423" s="76" t="s">
        <v>88</v>
      </c>
      <c r="B423" s="21" t="s">
        <v>76</v>
      </c>
      <c r="C423" s="21" t="s">
        <v>87</v>
      </c>
      <c r="D423" s="196" t="s">
        <v>78</v>
      </c>
      <c r="E423" s="196"/>
      <c r="F423" s="196"/>
      <c r="G423" s="75" t="s">
        <v>0</v>
      </c>
      <c r="H423" s="37" t="s">
        <v>24</v>
      </c>
      <c r="I423" s="21" t="s">
        <v>79</v>
      </c>
      <c r="J423" s="21" t="s">
        <v>1</v>
      </c>
      <c r="K423" s="40" t="s">
        <v>89</v>
      </c>
    </row>
    <row r="424" spans="1:13" ht="21" customHeight="1">
      <c r="A424" s="54"/>
      <c r="B424" s="30"/>
      <c r="C424" s="32"/>
      <c r="D424" s="193"/>
      <c r="E424" s="194"/>
      <c r="F424" s="195"/>
      <c r="G424" s="226"/>
      <c r="H424" s="31"/>
      <c r="I424" s="66"/>
      <c r="J424" s="68">
        <f>ROUND(G424*I424,0)</f>
        <v>0</v>
      </c>
      <c r="K424" s="70"/>
    </row>
    <row r="425" spans="1:13" ht="21" customHeight="1">
      <c r="A425" s="54"/>
      <c r="B425" s="30"/>
      <c r="C425" s="32"/>
      <c r="D425" s="193"/>
      <c r="E425" s="194"/>
      <c r="F425" s="195"/>
      <c r="G425" s="226"/>
      <c r="H425" s="31"/>
      <c r="I425" s="66"/>
      <c r="J425" s="68">
        <f>ROUND(G425*I425,0)</f>
        <v>0</v>
      </c>
      <c r="K425" s="70"/>
    </row>
    <row r="426" spans="1:13" ht="21" customHeight="1">
      <c r="A426" s="54"/>
      <c r="B426" s="30"/>
      <c r="C426" s="32"/>
      <c r="D426" s="193"/>
      <c r="E426" s="194"/>
      <c r="F426" s="195"/>
      <c r="G426" s="226"/>
      <c r="H426" s="31"/>
      <c r="I426" s="66"/>
      <c r="J426" s="68">
        <f t="shared" ref="J426:J440" si="22">ROUND(G426*I426,0)</f>
        <v>0</v>
      </c>
      <c r="K426" s="70"/>
    </row>
    <row r="427" spans="1:13" ht="21" customHeight="1">
      <c r="A427" s="54"/>
      <c r="B427" s="30"/>
      <c r="C427" s="32"/>
      <c r="D427" s="193"/>
      <c r="E427" s="194"/>
      <c r="F427" s="195"/>
      <c r="G427" s="226"/>
      <c r="H427" s="31"/>
      <c r="I427" s="66"/>
      <c r="J427" s="68">
        <f t="shared" si="22"/>
        <v>0</v>
      </c>
      <c r="K427" s="70"/>
    </row>
    <row r="428" spans="1:13" ht="21" customHeight="1">
      <c r="A428" s="54"/>
      <c r="B428" s="30"/>
      <c r="C428" s="32"/>
      <c r="D428" s="193"/>
      <c r="E428" s="194"/>
      <c r="F428" s="195"/>
      <c r="G428" s="226"/>
      <c r="H428" s="31"/>
      <c r="I428" s="66"/>
      <c r="J428" s="68">
        <f t="shared" si="22"/>
        <v>0</v>
      </c>
      <c r="K428" s="70"/>
    </row>
    <row r="429" spans="1:13" ht="21" customHeight="1">
      <c r="A429" s="54"/>
      <c r="B429" s="30"/>
      <c r="C429" s="32"/>
      <c r="D429" s="193"/>
      <c r="E429" s="194"/>
      <c r="F429" s="195"/>
      <c r="G429" s="226"/>
      <c r="H429" s="31"/>
      <c r="I429" s="66"/>
      <c r="J429" s="68">
        <f t="shared" si="22"/>
        <v>0</v>
      </c>
      <c r="K429" s="70"/>
    </row>
    <row r="430" spans="1:13" ht="21" customHeight="1">
      <c r="A430" s="54"/>
      <c r="B430" s="30"/>
      <c r="C430" s="32"/>
      <c r="D430" s="193"/>
      <c r="E430" s="194"/>
      <c r="F430" s="195"/>
      <c r="G430" s="226"/>
      <c r="H430" s="31"/>
      <c r="I430" s="66"/>
      <c r="J430" s="68">
        <f t="shared" si="22"/>
        <v>0</v>
      </c>
      <c r="K430" s="70"/>
    </row>
    <row r="431" spans="1:13" ht="21" customHeight="1">
      <c r="A431" s="54"/>
      <c r="B431" s="30"/>
      <c r="C431" s="32"/>
      <c r="D431" s="193"/>
      <c r="E431" s="194"/>
      <c r="F431" s="195"/>
      <c r="G431" s="226"/>
      <c r="H431" s="31"/>
      <c r="I431" s="66"/>
      <c r="J431" s="68">
        <f t="shared" si="22"/>
        <v>0</v>
      </c>
      <c r="K431" s="70"/>
    </row>
    <row r="432" spans="1:13" ht="21" customHeight="1">
      <c r="A432" s="54"/>
      <c r="B432" s="30"/>
      <c r="C432" s="32"/>
      <c r="D432" s="193"/>
      <c r="E432" s="194"/>
      <c r="F432" s="195"/>
      <c r="G432" s="226"/>
      <c r="H432" s="31"/>
      <c r="I432" s="66"/>
      <c r="J432" s="68">
        <f t="shared" si="22"/>
        <v>0</v>
      </c>
      <c r="K432" s="70"/>
    </row>
    <row r="433" spans="1:13" ht="21" customHeight="1">
      <c r="A433" s="54"/>
      <c r="B433" s="30"/>
      <c r="C433" s="32"/>
      <c r="D433" s="193"/>
      <c r="E433" s="194"/>
      <c r="F433" s="195"/>
      <c r="G433" s="226"/>
      <c r="H433" s="31"/>
      <c r="I433" s="66"/>
      <c r="J433" s="68">
        <f t="shared" si="22"/>
        <v>0</v>
      </c>
      <c r="K433" s="70"/>
    </row>
    <row r="434" spans="1:13" ht="21" customHeight="1">
      <c r="A434" s="54"/>
      <c r="B434" s="30"/>
      <c r="C434" s="32"/>
      <c r="D434" s="193"/>
      <c r="E434" s="194"/>
      <c r="F434" s="195"/>
      <c r="G434" s="226"/>
      <c r="H434" s="31"/>
      <c r="I434" s="66"/>
      <c r="J434" s="68">
        <f t="shared" si="22"/>
        <v>0</v>
      </c>
      <c r="K434" s="70"/>
    </row>
    <row r="435" spans="1:13" ht="21" customHeight="1">
      <c r="A435" s="54"/>
      <c r="B435" s="30"/>
      <c r="C435" s="32"/>
      <c r="D435" s="193"/>
      <c r="E435" s="194"/>
      <c r="F435" s="195"/>
      <c r="G435" s="226"/>
      <c r="H435" s="31"/>
      <c r="I435" s="66"/>
      <c r="J435" s="68">
        <f t="shared" si="22"/>
        <v>0</v>
      </c>
      <c r="K435" s="70"/>
    </row>
    <row r="436" spans="1:13" ht="21" customHeight="1">
      <c r="A436" s="54"/>
      <c r="B436" s="30"/>
      <c r="C436" s="32"/>
      <c r="D436" s="193"/>
      <c r="E436" s="194"/>
      <c r="F436" s="195"/>
      <c r="G436" s="226"/>
      <c r="H436" s="31"/>
      <c r="I436" s="66"/>
      <c r="J436" s="68">
        <f t="shared" si="22"/>
        <v>0</v>
      </c>
      <c r="K436" s="70"/>
    </row>
    <row r="437" spans="1:13" ht="21" customHeight="1">
      <c r="A437" s="54"/>
      <c r="B437" s="30"/>
      <c r="C437" s="32"/>
      <c r="D437" s="193"/>
      <c r="E437" s="194"/>
      <c r="F437" s="195"/>
      <c r="G437" s="226"/>
      <c r="H437" s="31"/>
      <c r="I437" s="66"/>
      <c r="J437" s="68">
        <f t="shared" si="22"/>
        <v>0</v>
      </c>
      <c r="K437" s="70"/>
    </row>
    <row r="438" spans="1:13" ht="21" customHeight="1">
      <c r="A438" s="54"/>
      <c r="B438" s="30"/>
      <c r="C438" s="32"/>
      <c r="D438" s="193"/>
      <c r="E438" s="194"/>
      <c r="F438" s="195"/>
      <c r="G438" s="226"/>
      <c r="H438" s="31"/>
      <c r="I438" s="66"/>
      <c r="J438" s="68">
        <f t="shared" si="22"/>
        <v>0</v>
      </c>
      <c r="K438" s="70"/>
    </row>
    <row r="439" spans="1:13" ht="21" customHeight="1">
      <c r="A439" s="54"/>
      <c r="B439" s="30"/>
      <c r="C439" s="32"/>
      <c r="D439" s="193"/>
      <c r="E439" s="194"/>
      <c r="F439" s="195"/>
      <c r="G439" s="226"/>
      <c r="H439" s="31"/>
      <c r="I439" s="66"/>
      <c r="J439" s="68">
        <f t="shared" si="22"/>
        <v>0</v>
      </c>
      <c r="K439" s="70"/>
    </row>
    <row r="440" spans="1:13" ht="21" customHeight="1">
      <c r="A440" s="54"/>
      <c r="B440" s="30"/>
      <c r="C440" s="32"/>
      <c r="D440" s="193"/>
      <c r="E440" s="194"/>
      <c r="F440" s="195"/>
      <c r="G440" s="226"/>
      <c r="H440" s="31"/>
      <c r="I440" s="66"/>
      <c r="J440" s="68">
        <f t="shared" si="22"/>
        <v>0</v>
      </c>
      <c r="K440" s="70"/>
    </row>
    <row r="441" spans="1:13" ht="21" customHeight="1">
      <c r="A441" s="55"/>
      <c r="B441" s="73"/>
      <c r="C441" s="74"/>
      <c r="D441" s="197"/>
      <c r="E441" s="198"/>
      <c r="F441" s="199"/>
      <c r="G441" s="227"/>
      <c r="H441" s="33"/>
      <c r="I441" s="67"/>
      <c r="J441" s="69">
        <f>ROUND(G441*I441,0)</f>
        <v>0</v>
      </c>
      <c r="K441" s="70">
        <v>0</v>
      </c>
    </row>
    <row r="442" spans="1:13" ht="21" customHeight="1">
      <c r="A442" s="57"/>
      <c r="B442" s="42"/>
      <c r="C442" s="42"/>
      <c r="D442" s="43"/>
      <c r="E442" s="43"/>
      <c r="F442" s="43"/>
      <c r="G442" s="44"/>
      <c r="H442" s="45"/>
      <c r="I442" s="42"/>
      <c r="K442" s="45"/>
    </row>
    <row r="443" spans="1:13" ht="31.95" customHeight="1">
      <c r="C443" s="22"/>
      <c r="D443" s="218" t="s">
        <v>75</v>
      </c>
      <c r="E443" s="218"/>
      <c r="F443" s="218"/>
      <c r="G443" s="218"/>
      <c r="H443" s="218"/>
      <c r="I443" s="219">
        <f>請求書表紙!$I$2</f>
        <v>0</v>
      </c>
      <c r="J443" s="219"/>
      <c r="K443" s="219"/>
    </row>
    <row r="444" spans="1:13" ht="20.399999999999999" customHeight="1">
      <c r="A444" s="220" t="s">
        <v>6</v>
      </c>
      <c r="B444" s="221"/>
      <c r="C444" s="222"/>
      <c r="D444" s="223" t="str">
        <f>請求書表紙!$H$12&amp;"  ("&amp;請求書表紙!$H$11&amp;")"</f>
        <v xml:space="preserve">  ()</v>
      </c>
      <c r="E444" s="224"/>
      <c r="F444" s="224"/>
      <c r="G444" s="224"/>
      <c r="H444" s="224"/>
      <c r="I444" s="224"/>
      <c r="J444" s="224"/>
      <c r="K444" s="225"/>
    </row>
    <row r="445" spans="1:13" ht="20.399999999999999" customHeight="1">
      <c r="A445" s="207" t="s">
        <v>90</v>
      </c>
      <c r="B445" s="208"/>
      <c r="C445" s="209"/>
      <c r="D445" s="210"/>
      <c r="E445" s="211"/>
      <c r="F445" s="211"/>
      <c r="G445" s="211"/>
      <c r="H445" s="211"/>
      <c r="I445" s="211"/>
      <c r="J445" s="211"/>
      <c r="K445" s="212"/>
    </row>
    <row r="446" spans="1:13" ht="20.399999999999999" customHeight="1">
      <c r="A446" s="201" t="s">
        <v>91</v>
      </c>
      <c r="B446" s="202"/>
      <c r="C446" s="203"/>
      <c r="D446" s="204"/>
      <c r="E446" s="205"/>
      <c r="F446" s="205"/>
      <c r="G446" s="205"/>
      <c r="H446" s="205"/>
      <c r="I446" s="205"/>
      <c r="J446" s="205"/>
      <c r="K446" s="206"/>
    </row>
    <row r="447" spans="1:13" ht="20.399999999999999" customHeight="1">
      <c r="A447" s="213" t="s">
        <v>81</v>
      </c>
      <c r="B447" s="214"/>
      <c r="C447" s="215"/>
      <c r="D447" s="216">
        <f>SUM(J450:J467)</f>
        <v>0</v>
      </c>
      <c r="E447" s="217"/>
      <c r="F447" s="217"/>
      <c r="G447" s="217"/>
      <c r="H447" s="217"/>
      <c r="I447" s="217"/>
      <c r="J447" s="39">
        <f>SUMPRODUCT(J450:J467,K450:K467)</f>
        <v>0</v>
      </c>
      <c r="K447" s="38"/>
      <c r="L447" s="50">
        <f>D447</f>
        <v>0</v>
      </c>
      <c r="M447" s="50">
        <f>J447</f>
        <v>0</v>
      </c>
    </row>
    <row r="448" spans="1:13">
      <c r="F448" s="200">
        <f>J447</f>
        <v>0</v>
      </c>
      <c r="G448" s="200"/>
      <c r="H448" s="200"/>
      <c r="I448" s="200"/>
    </row>
    <row r="449" spans="1:11" ht="30" customHeight="1">
      <c r="A449" s="76" t="s">
        <v>88</v>
      </c>
      <c r="B449" s="21" t="s">
        <v>76</v>
      </c>
      <c r="C449" s="21" t="s">
        <v>87</v>
      </c>
      <c r="D449" s="196" t="s">
        <v>78</v>
      </c>
      <c r="E449" s="196"/>
      <c r="F449" s="196"/>
      <c r="G449" s="75" t="s">
        <v>0</v>
      </c>
      <c r="H449" s="37" t="s">
        <v>24</v>
      </c>
      <c r="I449" s="21" t="s">
        <v>79</v>
      </c>
      <c r="J449" s="21" t="s">
        <v>1</v>
      </c>
      <c r="K449" s="40" t="s">
        <v>89</v>
      </c>
    </row>
    <row r="450" spans="1:11" ht="21" customHeight="1">
      <c r="A450" s="54"/>
      <c r="B450" s="30"/>
      <c r="C450" s="32"/>
      <c r="D450" s="193"/>
      <c r="E450" s="194"/>
      <c r="F450" s="195"/>
      <c r="G450" s="226"/>
      <c r="H450" s="31"/>
      <c r="I450" s="66"/>
      <c r="J450" s="68">
        <f>ROUND(G450*I450,0)</f>
        <v>0</v>
      </c>
      <c r="K450" s="70"/>
    </row>
    <row r="451" spans="1:11" ht="21" customHeight="1">
      <c r="A451" s="54"/>
      <c r="B451" s="30"/>
      <c r="C451" s="32"/>
      <c r="D451" s="193"/>
      <c r="E451" s="194"/>
      <c r="F451" s="195"/>
      <c r="G451" s="226"/>
      <c r="H451" s="31"/>
      <c r="I451" s="66"/>
      <c r="J451" s="68">
        <f>ROUND(G451*I451,0)</f>
        <v>0</v>
      </c>
      <c r="K451" s="70"/>
    </row>
    <row r="452" spans="1:11" ht="21" customHeight="1">
      <c r="A452" s="54"/>
      <c r="B452" s="30"/>
      <c r="C452" s="32"/>
      <c r="D452" s="193"/>
      <c r="E452" s="194"/>
      <c r="F452" s="195"/>
      <c r="G452" s="226"/>
      <c r="H452" s="31"/>
      <c r="I452" s="66"/>
      <c r="J452" s="68">
        <f t="shared" ref="J452:J466" si="23">ROUND(G452*I452,0)</f>
        <v>0</v>
      </c>
      <c r="K452" s="70"/>
    </row>
    <row r="453" spans="1:11" ht="21" customHeight="1">
      <c r="A453" s="54"/>
      <c r="B453" s="30"/>
      <c r="C453" s="32"/>
      <c r="D453" s="193"/>
      <c r="E453" s="194"/>
      <c r="F453" s="195"/>
      <c r="G453" s="226"/>
      <c r="H453" s="31"/>
      <c r="I453" s="66"/>
      <c r="J453" s="68">
        <f t="shared" si="23"/>
        <v>0</v>
      </c>
      <c r="K453" s="70"/>
    </row>
    <row r="454" spans="1:11" ht="21" customHeight="1">
      <c r="A454" s="54"/>
      <c r="B454" s="30"/>
      <c r="C454" s="32"/>
      <c r="D454" s="193"/>
      <c r="E454" s="194"/>
      <c r="F454" s="195"/>
      <c r="G454" s="226"/>
      <c r="H454" s="31"/>
      <c r="I454" s="66"/>
      <c r="J454" s="68">
        <f t="shared" si="23"/>
        <v>0</v>
      </c>
      <c r="K454" s="70"/>
    </row>
    <row r="455" spans="1:11" ht="21" customHeight="1">
      <c r="A455" s="54"/>
      <c r="B455" s="30"/>
      <c r="C455" s="32"/>
      <c r="D455" s="193"/>
      <c r="E455" s="194"/>
      <c r="F455" s="195"/>
      <c r="G455" s="226"/>
      <c r="H455" s="31"/>
      <c r="I455" s="66"/>
      <c r="J455" s="68">
        <f t="shared" si="23"/>
        <v>0</v>
      </c>
      <c r="K455" s="70"/>
    </row>
    <row r="456" spans="1:11" ht="21" customHeight="1">
      <c r="A456" s="54"/>
      <c r="B456" s="30"/>
      <c r="C456" s="32"/>
      <c r="D456" s="193"/>
      <c r="E456" s="194"/>
      <c r="F456" s="195"/>
      <c r="G456" s="226"/>
      <c r="H456" s="31"/>
      <c r="I456" s="66"/>
      <c r="J456" s="68">
        <f t="shared" si="23"/>
        <v>0</v>
      </c>
      <c r="K456" s="70"/>
    </row>
    <row r="457" spans="1:11" ht="21" customHeight="1">
      <c r="A457" s="54"/>
      <c r="B457" s="30"/>
      <c r="C457" s="32"/>
      <c r="D457" s="193"/>
      <c r="E457" s="194"/>
      <c r="F457" s="195"/>
      <c r="G457" s="226"/>
      <c r="H457" s="31"/>
      <c r="I457" s="66"/>
      <c r="J457" s="68">
        <f t="shared" si="23"/>
        <v>0</v>
      </c>
      <c r="K457" s="70"/>
    </row>
    <row r="458" spans="1:11" ht="21" customHeight="1">
      <c r="A458" s="54"/>
      <c r="B458" s="30"/>
      <c r="C458" s="32"/>
      <c r="D458" s="193"/>
      <c r="E458" s="194"/>
      <c r="F458" s="195"/>
      <c r="G458" s="226"/>
      <c r="H458" s="31"/>
      <c r="I458" s="66"/>
      <c r="J458" s="68">
        <f t="shared" si="23"/>
        <v>0</v>
      </c>
      <c r="K458" s="70"/>
    </row>
    <row r="459" spans="1:11" ht="21" customHeight="1">
      <c r="A459" s="54"/>
      <c r="B459" s="30"/>
      <c r="C459" s="32"/>
      <c r="D459" s="193"/>
      <c r="E459" s="194"/>
      <c r="F459" s="195"/>
      <c r="G459" s="226"/>
      <c r="H459" s="31"/>
      <c r="I459" s="66"/>
      <c r="J459" s="68">
        <f t="shared" si="23"/>
        <v>0</v>
      </c>
      <c r="K459" s="70"/>
    </row>
    <row r="460" spans="1:11" ht="21" customHeight="1">
      <c r="A460" s="54"/>
      <c r="B460" s="30"/>
      <c r="C460" s="32"/>
      <c r="D460" s="193"/>
      <c r="E460" s="194"/>
      <c r="F460" s="195"/>
      <c r="G460" s="226"/>
      <c r="H460" s="31"/>
      <c r="I460" s="66"/>
      <c r="J460" s="68">
        <f t="shared" si="23"/>
        <v>0</v>
      </c>
      <c r="K460" s="70"/>
    </row>
    <row r="461" spans="1:11" ht="21" customHeight="1">
      <c r="A461" s="54"/>
      <c r="B461" s="30"/>
      <c r="C461" s="32"/>
      <c r="D461" s="193"/>
      <c r="E461" s="194"/>
      <c r="F461" s="195"/>
      <c r="G461" s="226"/>
      <c r="H461" s="31"/>
      <c r="I461" s="66"/>
      <c r="J461" s="68">
        <f t="shared" si="23"/>
        <v>0</v>
      </c>
      <c r="K461" s="70"/>
    </row>
    <row r="462" spans="1:11" ht="21" customHeight="1">
      <c r="A462" s="54"/>
      <c r="B462" s="30"/>
      <c r="C462" s="32"/>
      <c r="D462" s="193"/>
      <c r="E462" s="194"/>
      <c r="F462" s="195"/>
      <c r="G462" s="226"/>
      <c r="H462" s="31"/>
      <c r="I462" s="66"/>
      <c r="J462" s="68">
        <f t="shared" si="23"/>
        <v>0</v>
      </c>
      <c r="K462" s="70"/>
    </row>
    <row r="463" spans="1:11" ht="21" customHeight="1">
      <c r="A463" s="54"/>
      <c r="B463" s="30"/>
      <c r="C463" s="32"/>
      <c r="D463" s="193"/>
      <c r="E463" s="194"/>
      <c r="F463" s="195"/>
      <c r="G463" s="226"/>
      <c r="H463" s="31"/>
      <c r="I463" s="66"/>
      <c r="J463" s="68">
        <f t="shared" si="23"/>
        <v>0</v>
      </c>
      <c r="K463" s="70"/>
    </row>
    <row r="464" spans="1:11" ht="21" customHeight="1">
      <c r="A464" s="54"/>
      <c r="B464" s="30"/>
      <c r="C464" s="32"/>
      <c r="D464" s="193"/>
      <c r="E464" s="194"/>
      <c r="F464" s="195"/>
      <c r="G464" s="226"/>
      <c r="H464" s="31"/>
      <c r="I464" s="66"/>
      <c r="J464" s="68">
        <f t="shared" si="23"/>
        <v>0</v>
      </c>
      <c r="K464" s="70"/>
    </row>
    <row r="465" spans="1:13" ht="21" customHeight="1">
      <c r="A465" s="54"/>
      <c r="B465" s="30"/>
      <c r="C465" s="32"/>
      <c r="D465" s="193"/>
      <c r="E465" s="194"/>
      <c r="F465" s="195"/>
      <c r="G465" s="226"/>
      <c r="H465" s="31"/>
      <c r="I465" s="66"/>
      <c r="J465" s="68">
        <f t="shared" si="23"/>
        <v>0</v>
      </c>
      <c r="K465" s="70"/>
    </row>
    <row r="466" spans="1:13" ht="21" customHeight="1">
      <c r="A466" s="54"/>
      <c r="B466" s="30"/>
      <c r="C466" s="32"/>
      <c r="D466" s="193"/>
      <c r="E466" s="194"/>
      <c r="F466" s="195"/>
      <c r="G466" s="226"/>
      <c r="H466" s="31"/>
      <c r="I466" s="66"/>
      <c r="J466" s="68">
        <f t="shared" si="23"/>
        <v>0</v>
      </c>
      <c r="K466" s="70"/>
    </row>
    <row r="467" spans="1:13" ht="21" customHeight="1">
      <c r="A467" s="55"/>
      <c r="B467" s="30"/>
      <c r="C467" s="32"/>
      <c r="D467" s="197"/>
      <c r="E467" s="198"/>
      <c r="F467" s="199"/>
      <c r="G467" s="227"/>
      <c r="H467" s="33"/>
      <c r="I467" s="67"/>
      <c r="J467" s="69">
        <f>ROUND(G467*I467,0)</f>
        <v>0</v>
      </c>
      <c r="K467" s="70">
        <v>0</v>
      </c>
    </row>
    <row r="468" spans="1:13" ht="21" customHeight="1">
      <c r="A468" s="56"/>
      <c r="B468" s="46"/>
      <c r="C468" s="46"/>
      <c r="D468" s="47"/>
      <c r="E468" s="47"/>
      <c r="F468" s="47"/>
      <c r="G468" s="48"/>
      <c r="H468" s="49"/>
      <c r="I468" s="46"/>
      <c r="J468" s="10"/>
      <c r="K468" s="49"/>
    </row>
    <row r="469" spans="1:13" ht="31.95" customHeight="1">
      <c r="C469" s="22"/>
      <c r="D469" s="218" t="s">
        <v>75</v>
      </c>
      <c r="E469" s="218"/>
      <c r="F469" s="218"/>
      <c r="G469" s="218"/>
      <c r="H469" s="218"/>
      <c r="I469" s="219">
        <f>請求書表紙!$I$2</f>
        <v>0</v>
      </c>
      <c r="J469" s="219"/>
      <c r="K469" s="219"/>
    </row>
    <row r="470" spans="1:13" ht="20.399999999999999" customHeight="1">
      <c r="A470" s="220" t="s">
        <v>6</v>
      </c>
      <c r="B470" s="221"/>
      <c r="C470" s="222"/>
      <c r="D470" s="223" t="str">
        <f>請求書表紙!$H$12&amp;"  ("&amp;請求書表紙!$H$11&amp;")"</f>
        <v xml:space="preserve">  ()</v>
      </c>
      <c r="E470" s="224"/>
      <c r="F470" s="224"/>
      <c r="G470" s="224"/>
      <c r="H470" s="224"/>
      <c r="I470" s="224"/>
      <c r="J470" s="224"/>
      <c r="K470" s="225"/>
    </row>
    <row r="471" spans="1:13" ht="20.399999999999999" customHeight="1">
      <c r="A471" s="207" t="s">
        <v>90</v>
      </c>
      <c r="B471" s="208"/>
      <c r="C471" s="209"/>
      <c r="D471" s="210"/>
      <c r="E471" s="211"/>
      <c r="F471" s="211"/>
      <c r="G471" s="211"/>
      <c r="H471" s="211"/>
      <c r="I471" s="211"/>
      <c r="J471" s="211"/>
      <c r="K471" s="212"/>
    </row>
    <row r="472" spans="1:13" ht="20.399999999999999" customHeight="1">
      <c r="A472" s="201" t="s">
        <v>91</v>
      </c>
      <c r="B472" s="202"/>
      <c r="C472" s="203"/>
      <c r="D472" s="204"/>
      <c r="E472" s="205"/>
      <c r="F472" s="205"/>
      <c r="G472" s="205"/>
      <c r="H472" s="205"/>
      <c r="I472" s="205"/>
      <c r="J472" s="205"/>
      <c r="K472" s="206"/>
    </row>
    <row r="473" spans="1:13" ht="20.399999999999999" customHeight="1">
      <c r="A473" s="213" t="s">
        <v>81</v>
      </c>
      <c r="B473" s="214"/>
      <c r="C473" s="215"/>
      <c r="D473" s="216">
        <f>SUM(J476:J493)</f>
        <v>0</v>
      </c>
      <c r="E473" s="217"/>
      <c r="F473" s="217"/>
      <c r="G473" s="217"/>
      <c r="H473" s="217"/>
      <c r="I473" s="217"/>
      <c r="J473" s="39">
        <f>SUMPRODUCT(J476:J493,K476:K493)</f>
        <v>0</v>
      </c>
      <c r="K473" s="38"/>
      <c r="L473" s="50">
        <f>D473</f>
        <v>0</v>
      </c>
      <c r="M473" s="50">
        <f>J473</f>
        <v>0</v>
      </c>
    </row>
    <row r="474" spans="1:13">
      <c r="F474" s="200">
        <f>J473</f>
        <v>0</v>
      </c>
      <c r="G474" s="200"/>
      <c r="H474" s="200"/>
      <c r="I474" s="200"/>
    </row>
    <row r="475" spans="1:13" ht="30" customHeight="1">
      <c r="A475" s="76" t="s">
        <v>88</v>
      </c>
      <c r="B475" s="21" t="s">
        <v>76</v>
      </c>
      <c r="C475" s="21" t="s">
        <v>87</v>
      </c>
      <c r="D475" s="196" t="s">
        <v>78</v>
      </c>
      <c r="E475" s="196"/>
      <c r="F475" s="196"/>
      <c r="G475" s="75" t="s">
        <v>0</v>
      </c>
      <c r="H475" s="37" t="s">
        <v>24</v>
      </c>
      <c r="I475" s="21" t="s">
        <v>79</v>
      </c>
      <c r="J475" s="21" t="s">
        <v>1</v>
      </c>
      <c r="K475" s="40" t="s">
        <v>89</v>
      </c>
    </row>
    <row r="476" spans="1:13" ht="21" customHeight="1">
      <c r="A476" s="54"/>
      <c r="B476" s="30"/>
      <c r="C476" s="32"/>
      <c r="D476" s="193"/>
      <c r="E476" s="194"/>
      <c r="F476" s="195"/>
      <c r="G476" s="226"/>
      <c r="H476" s="31"/>
      <c r="I476" s="66"/>
      <c r="J476" s="68">
        <f>ROUND(G476*I476,0)</f>
        <v>0</v>
      </c>
      <c r="K476" s="70"/>
    </row>
    <row r="477" spans="1:13" ht="21" customHeight="1">
      <c r="A477" s="54"/>
      <c r="B477" s="30"/>
      <c r="C477" s="32"/>
      <c r="D477" s="193"/>
      <c r="E477" s="194"/>
      <c r="F477" s="195"/>
      <c r="G477" s="226"/>
      <c r="H477" s="31"/>
      <c r="I477" s="66"/>
      <c r="J477" s="68">
        <f>ROUND(G477*I477,0)</f>
        <v>0</v>
      </c>
      <c r="K477" s="70"/>
    </row>
    <row r="478" spans="1:13" ht="21" customHeight="1">
      <c r="A478" s="54"/>
      <c r="B478" s="30"/>
      <c r="C478" s="32"/>
      <c r="D478" s="193"/>
      <c r="E478" s="194"/>
      <c r="F478" s="195"/>
      <c r="G478" s="226"/>
      <c r="H478" s="31"/>
      <c r="I478" s="66"/>
      <c r="J478" s="68">
        <f t="shared" ref="J478:J492" si="24">ROUND(G478*I478,0)</f>
        <v>0</v>
      </c>
      <c r="K478" s="70"/>
    </row>
    <row r="479" spans="1:13" ht="21" customHeight="1">
      <c r="A479" s="54"/>
      <c r="B479" s="30"/>
      <c r="C479" s="32"/>
      <c r="D479" s="193"/>
      <c r="E479" s="194"/>
      <c r="F479" s="195"/>
      <c r="G479" s="226"/>
      <c r="H479" s="31"/>
      <c r="I479" s="66"/>
      <c r="J479" s="68">
        <f t="shared" si="24"/>
        <v>0</v>
      </c>
      <c r="K479" s="70"/>
    </row>
    <row r="480" spans="1:13" ht="21" customHeight="1">
      <c r="A480" s="54"/>
      <c r="B480" s="30"/>
      <c r="C480" s="32"/>
      <c r="D480" s="193"/>
      <c r="E480" s="194"/>
      <c r="F480" s="195"/>
      <c r="G480" s="226"/>
      <c r="H480" s="31"/>
      <c r="I480" s="66"/>
      <c r="J480" s="68">
        <f t="shared" si="24"/>
        <v>0</v>
      </c>
      <c r="K480" s="70"/>
    </row>
    <row r="481" spans="1:11" ht="21" customHeight="1">
      <c r="A481" s="54"/>
      <c r="B481" s="30"/>
      <c r="C481" s="32"/>
      <c r="D481" s="193"/>
      <c r="E481" s="194"/>
      <c r="F481" s="195"/>
      <c r="G481" s="226"/>
      <c r="H481" s="31"/>
      <c r="I481" s="66"/>
      <c r="J481" s="68">
        <f t="shared" si="24"/>
        <v>0</v>
      </c>
      <c r="K481" s="70"/>
    </row>
    <row r="482" spans="1:11" ht="21" customHeight="1">
      <c r="A482" s="54"/>
      <c r="B482" s="30"/>
      <c r="C482" s="32"/>
      <c r="D482" s="193"/>
      <c r="E482" s="194"/>
      <c r="F482" s="195"/>
      <c r="G482" s="226"/>
      <c r="H482" s="31"/>
      <c r="I482" s="66"/>
      <c r="J482" s="68">
        <f t="shared" si="24"/>
        <v>0</v>
      </c>
      <c r="K482" s="70"/>
    </row>
    <row r="483" spans="1:11" ht="21" customHeight="1">
      <c r="A483" s="54"/>
      <c r="B483" s="30"/>
      <c r="C483" s="32"/>
      <c r="D483" s="193"/>
      <c r="E483" s="194"/>
      <c r="F483" s="195"/>
      <c r="G483" s="226"/>
      <c r="H483" s="31"/>
      <c r="I483" s="66"/>
      <c r="J483" s="68">
        <f t="shared" si="24"/>
        <v>0</v>
      </c>
      <c r="K483" s="70"/>
    </row>
    <row r="484" spans="1:11" ht="21" customHeight="1">
      <c r="A484" s="54"/>
      <c r="B484" s="30"/>
      <c r="C484" s="32"/>
      <c r="D484" s="193"/>
      <c r="E484" s="194"/>
      <c r="F484" s="195"/>
      <c r="G484" s="226"/>
      <c r="H484" s="31"/>
      <c r="I484" s="66"/>
      <c r="J484" s="68">
        <f t="shared" si="24"/>
        <v>0</v>
      </c>
      <c r="K484" s="70"/>
    </row>
    <row r="485" spans="1:11" ht="21" customHeight="1">
      <c r="A485" s="54"/>
      <c r="B485" s="30"/>
      <c r="C485" s="32"/>
      <c r="D485" s="193"/>
      <c r="E485" s="194"/>
      <c r="F485" s="195"/>
      <c r="G485" s="226"/>
      <c r="H485" s="31"/>
      <c r="I485" s="66"/>
      <c r="J485" s="68">
        <f t="shared" si="24"/>
        <v>0</v>
      </c>
      <c r="K485" s="70"/>
    </row>
    <row r="486" spans="1:11" ht="21" customHeight="1">
      <c r="A486" s="54"/>
      <c r="B486" s="30"/>
      <c r="C486" s="32"/>
      <c r="D486" s="193"/>
      <c r="E486" s="194"/>
      <c r="F486" s="195"/>
      <c r="G486" s="226"/>
      <c r="H486" s="31"/>
      <c r="I486" s="66"/>
      <c r="J486" s="68">
        <f t="shared" si="24"/>
        <v>0</v>
      </c>
      <c r="K486" s="70"/>
    </row>
    <row r="487" spans="1:11" ht="21" customHeight="1">
      <c r="A487" s="54"/>
      <c r="B487" s="30"/>
      <c r="C487" s="32"/>
      <c r="D487" s="193"/>
      <c r="E487" s="194"/>
      <c r="F487" s="195"/>
      <c r="G487" s="226"/>
      <c r="H487" s="31"/>
      <c r="I487" s="66"/>
      <c r="J487" s="68">
        <f t="shared" si="24"/>
        <v>0</v>
      </c>
      <c r="K487" s="70"/>
    </row>
    <row r="488" spans="1:11" ht="21" customHeight="1">
      <c r="A488" s="54"/>
      <c r="B488" s="30"/>
      <c r="C488" s="32"/>
      <c r="D488" s="193"/>
      <c r="E488" s="194"/>
      <c r="F488" s="195"/>
      <c r="G488" s="226"/>
      <c r="H488" s="31"/>
      <c r="I488" s="66"/>
      <c r="J488" s="68">
        <f t="shared" si="24"/>
        <v>0</v>
      </c>
      <c r="K488" s="70"/>
    </row>
    <row r="489" spans="1:11" ht="21" customHeight="1">
      <c r="A489" s="54"/>
      <c r="B489" s="30"/>
      <c r="C489" s="32"/>
      <c r="D489" s="193"/>
      <c r="E489" s="194"/>
      <c r="F489" s="195"/>
      <c r="G489" s="226"/>
      <c r="H489" s="31"/>
      <c r="I489" s="66"/>
      <c r="J489" s="68">
        <f t="shared" si="24"/>
        <v>0</v>
      </c>
      <c r="K489" s="70"/>
    </row>
    <row r="490" spans="1:11" ht="21" customHeight="1">
      <c r="A490" s="54"/>
      <c r="B490" s="30"/>
      <c r="C490" s="32"/>
      <c r="D490" s="193"/>
      <c r="E490" s="194"/>
      <c r="F490" s="195"/>
      <c r="G490" s="226"/>
      <c r="H490" s="31"/>
      <c r="I490" s="66"/>
      <c r="J490" s="68">
        <f t="shared" si="24"/>
        <v>0</v>
      </c>
      <c r="K490" s="70"/>
    </row>
    <row r="491" spans="1:11" ht="21" customHeight="1">
      <c r="A491" s="54"/>
      <c r="B491" s="30"/>
      <c r="C491" s="32"/>
      <c r="D491" s="193"/>
      <c r="E491" s="194"/>
      <c r="F491" s="195"/>
      <c r="G491" s="226"/>
      <c r="H491" s="31"/>
      <c r="I491" s="66"/>
      <c r="J491" s="68">
        <f t="shared" si="24"/>
        <v>0</v>
      </c>
      <c r="K491" s="70"/>
    </row>
    <row r="492" spans="1:11" ht="21" customHeight="1">
      <c r="A492" s="54"/>
      <c r="B492" s="30"/>
      <c r="C492" s="32"/>
      <c r="D492" s="193"/>
      <c r="E492" s="194"/>
      <c r="F492" s="195"/>
      <c r="G492" s="226"/>
      <c r="H492" s="31"/>
      <c r="I492" s="66"/>
      <c r="J492" s="68">
        <f t="shared" si="24"/>
        <v>0</v>
      </c>
      <c r="K492" s="70"/>
    </row>
    <row r="493" spans="1:11" ht="21" customHeight="1">
      <c r="A493" s="55"/>
      <c r="B493" s="30"/>
      <c r="C493" s="32"/>
      <c r="D493" s="197"/>
      <c r="E493" s="198"/>
      <c r="F493" s="199"/>
      <c r="G493" s="227"/>
      <c r="H493" s="33"/>
      <c r="I493" s="67"/>
      <c r="J493" s="69">
        <f>ROUND(G493*I493,0)</f>
        <v>0</v>
      </c>
      <c r="K493" s="70">
        <v>0</v>
      </c>
    </row>
    <row r="494" spans="1:11" ht="21" customHeight="1">
      <c r="A494" s="56"/>
      <c r="B494" s="46"/>
      <c r="C494" s="46"/>
      <c r="D494" s="47"/>
      <c r="E494" s="47"/>
      <c r="F494" s="47"/>
      <c r="G494" s="48"/>
      <c r="H494" s="49"/>
      <c r="I494" s="46"/>
      <c r="J494" s="10"/>
      <c r="K494" s="49"/>
    </row>
    <row r="495" spans="1:11" ht="31.95" customHeight="1">
      <c r="C495" s="22"/>
      <c r="D495" s="218" t="s">
        <v>75</v>
      </c>
      <c r="E495" s="218"/>
      <c r="F495" s="218"/>
      <c r="G495" s="218"/>
      <c r="H495" s="218"/>
      <c r="I495" s="219">
        <f>請求書表紙!$I$2</f>
        <v>0</v>
      </c>
      <c r="J495" s="219"/>
      <c r="K495" s="219"/>
    </row>
    <row r="496" spans="1:11" ht="20.399999999999999" customHeight="1">
      <c r="A496" s="220" t="s">
        <v>6</v>
      </c>
      <c r="B496" s="221"/>
      <c r="C496" s="222"/>
      <c r="D496" s="223" t="str">
        <f>請求書表紙!$H$12&amp;"  ("&amp;請求書表紙!$H$11&amp;")"</f>
        <v xml:space="preserve">  ()</v>
      </c>
      <c r="E496" s="224"/>
      <c r="F496" s="224"/>
      <c r="G496" s="224"/>
      <c r="H496" s="224"/>
      <c r="I496" s="224"/>
      <c r="J496" s="224"/>
      <c r="K496" s="225"/>
    </row>
    <row r="497" spans="1:13" ht="20.399999999999999" customHeight="1">
      <c r="A497" s="207" t="s">
        <v>90</v>
      </c>
      <c r="B497" s="208"/>
      <c r="C497" s="209"/>
      <c r="D497" s="210"/>
      <c r="E497" s="211"/>
      <c r="F497" s="211"/>
      <c r="G497" s="211"/>
      <c r="H497" s="211"/>
      <c r="I497" s="211"/>
      <c r="J497" s="211"/>
      <c r="K497" s="212"/>
    </row>
    <row r="498" spans="1:13" ht="20.399999999999999" customHeight="1">
      <c r="A498" s="201" t="s">
        <v>91</v>
      </c>
      <c r="B498" s="202"/>
      <c r="C498" s="203"/>
      <c r="D498" s="204"/>
      <c r="E498" s="205"/>
      <c r="F498" s="205"/>
      <c r="G498" s="205"/>
      <c r="H498" s="205"/>
      <c r="I498" s="205"/>
      <c r="J498" s="205"/>
      <c r="K498" s="206"/>
    </row>
    <row r="499" spans="1:13" ht="20.399999999999999" customHeight="1">
      <c r="A499" s="213" t="s">
        <v>81</v>
      </c>
      <c r="B499" s="214"/>
      <c r="C499" s="215"/>
      <c r="D499" s="216">
        <f>SUM(J502:J519)</f>
        <v>0</v>
      </c>
      <c r="E499" s="217"/>
      <c r="F499" s="217"/>
      <c r="G499" s="217"/>
      <c r="H499" s="217"/>
      <c r="I499" s="217"/>
      <c r="J499" s="39">
        <f>SUMPRODUCT(J502:J519,K502:K519)</f>
        <v>0</v>
      </c>
      <c r="K499" s="38"/>
      <c r="L499" s="50">
        <f>D499</f>
        <v>0</v>
      </c>
      <c r="M499" s="50">
        <f>J499</f>
        <v>0</v>
      </c>
    </row>
    <row r="500" spans="1:13">
      <c r="F500" s="200">
        <f>J499</f>
        <v>0</v>
      </c>
      <c r="G500" s="200"/>
      <c r="H500" s="200"/>
      <c r="I500" s="200"/>
    </row>
    <row r="501" spans="1:13" ht="30" customHeight="1">
      <c r="A501" s="76" t="s">
        <v>88</v>
      </c>
      <c r="B501" s="21" t="s">
        <v>76</v>
      </c>
      <c r="C501" s="21" t="s">
        <v>87</v>
      </c>
      <c r="D501" s="196" t="s">
        <v>78</v>
      </c>
      <c r="E501" s="196"/>
      <c r="F501" s="196"/>
      <c r="G501" s="75" t="s">
        <v>0</v>
      </c>
      <c r="H501" s="37" t="s">
        <v>24</v>
      </c>
      <c r="I501" s="21" t="s">
        <v>79</v>
      </c>
      <c r="J501" s="21" t="s">
        <v>1</v>
      </c>
      <c r="K501" s="40" t="s">
        <v>89</v>
      </c>
    </row>
    <row r="502" spans="1:13" ht="21" customHeight="1">
      <c r="A502" s="54"/>
      <c r="B502" s="30"/>
      <c r="C502" s="32"/>
      <c r="D502" s="193"/>
      <c r="E502" s="194"/>
      <c r="F502" s="195"/>
      <c r="G502" s="226"/>
      <c r="H502" s="31"/>
      <c r="I502" s="66"/>
      <c r="J502" s="68">
        <f>ROUND(G502*I502,0)</f>
        <v>0</v>
      </c>
      <c r="K502" s="70"/>
    </row>
    <row r="503" spans="1:13" ht="21" customHeight="1">
      <c r="A503" s="54"/>
      <c r="B503" s="30"/>
      <c r="C503" s="32"/>
      <c r="D503" s="193"/>
      <c r="E503" s="194"/>
      <c r="F503" s="195"/>
      <c r="G503" s="226"/>
      <c r="H503" s="31"/>
      <c r="I503" s="66"/>
      <c r="J503" s="68">
        <f>ROUND(G503*I503,0)</f>
        <v>0</v>
      </c>
      <c r="K503" s="70"/>
    </row>
    <row r="504" spans="1:13" ht="21" customHeight="1">
      <c r="A504" s="54"/>
      <c r="B504" s="30"/>
      <c r="C504" s="32"/>
      <c r="D504" s="193"/>
      <c r="E504" s="194"/>
      <c r="F504" s="195"/>
      <c r="G504" s="226"/>
      <c r="H504" s="31"/>
      <c r="I504" s="66"/>
      <c r="J504" s="68">
        <f t="shared" ref="J504:J518" si="25">ROUND(G504*I504,0)</f>
        <v>0</v>
      </c>
      <c r="K504" s="70"/>
    </row>
    <row r="505" spans="1:13" ht="21" customHeight="1">
      <c r="A505" s="54"/>
      <c r="B505" s="30"/>
      <c r="C505" s="32"/>
      <c r="D505" s="193"/>
      <c r="E505" s="194"/>
      <c r="F505" s="195"/>
      <c r="G505" s="226"/>
      <c r="H505" s="31"/>
      <c r="I505" s="66"/>
      <c r="J505" s="68">
        <f t="shared" si="25"/>
        <v>0</v>
      </c>
      <c r="K505" s="70"/>
    </row>
    <row r="506" spans="1:13" ht="21" customHeight="1">
      <c r="A506" s="54"/>
      <c r="B506" s="30"/>
      <c r="C506" s="32"/>
      <c r="D506" s="193"/>
      <c r="E506" s="194"/>
      <c r="F506" s="195"/>
      <c r="G506" s="226"/>
      <c r="H506" s="31"/>
      <c r="I506" s="66"/>
      <c r="J506" s="68">
        <f t="shared" si="25"/>
        <v>0</v>
      </c>
      <c r="K506" s="70"/>
    </row>
    <row r="507" spans="1:13" ht="21" customHeight="1">
      <c r="A507" s="54"/>
      <c r="B507" s="30"/>
      <c r="C507" s="32"/>
      <c r="D507" s="193"/>
      <c r="E507" s="194"/>
      <c r="F507" s="195"/>
      <c r="G507" s="226"/>
      <c r="H507" s="31"/>
      <c r="I507" s="66"/>
      <c r="J507" s="68">
        <f t="shared" si="25"/>
        <v>0</v>
      </c>
      <c r="K507" s="70"/>
    </row>
    <row r="508" spans="1:13" ht="21" customHeight="1">
      <c r="A508" s="54"/>
      <c r="B508" s="30"/>
      <c r="C508" s="32"/>
      <c r="D508" s="193"/>
      <c r="E508" s="194"/>
      <c r="F508" s="195"/>
      <c r="G508" s="226"/>
      <c r="H508" s="31"/>
      <c r="I508" s="66"/>
      <c r="J508" s="68">
        <f t="shared" si="25"/>
        <v>0</v>
      </c>
      <c r="K508" s="70"/>
    </row>
    <row r="509" spans="1:13" ht="21" customHeight="1">
      <c r="A509" s="54"/>
      <c r="B509" s="30"/>
      <c r="C509" s="32"/>
      <c r="D509" s="193"/>
      <c r="E509" s="194"/>
      <c r="F509" s="195"/>
      <c r="G509" s="226"/>
      <c r="H509" s="31"/>
      <c r="I509" s="66"/>
      <c r="J509" s="68">
        <f t="shared" si="25"/>
        <v>0</v>
      </c>
      <c r="K509" s="70"/>
    </row>
    <row r="510" spans="1:13" ht="21" customHeight="1">
      <c r="A510" s="54"/>
      <c r="B510" s="30"/>
      <c r="C510" s="32"/>
      <c r="D510" s="193"/>
      <c r="E510" s="194"/>
      <c r="F510" s="195"/>
      <c r="G510" s="226"/>
      <c r="H510" s="31"/>
      <c r="I510" s="66"/>
      <c r="J510" s="68">
        <f t="shared" si="25"/>
        <v>0</v>
      </c>
      <c r="K510" s="70"/>
    </row>
    <row r="511" spans="1:13" ht="21" customHeight="1">
      <c r="A511" s="54"/>
      <c r="B511" s="30"/>
      <c r="C511" s="32"/>
      <c r="D511" s="193"/>
      <c r="E511" s="194"/>
      <c r="F511" s="195"/>
      <c r="G511" s="226"/>
      <c r="H511" s="31"/>
      <c r="I511" s="66"/>
      <c r="J511" s="68">
        <f t="shared" si="25"/>
        <v>0</v>
      </c>
      <c r="K511" s="70"/>
    </row>
    <row r="512" spans="1:13" ht="21" customHeight="1">
      <c r="A512" s="54"/>
      <c r="B512" s="30"/>
      <c r="C512" s="32"/>
      <c r="D512" s="193"/>
      <c r="E512" s="194"/>
      <c r="F512" s="195"/>
      <c r="G512" s="226"/>
      <c r="H512" s="31"/>
      <c r="I512" s="66"/>
      <c r="J512" s="68">
        <f t="shared" si="25"/>
        <v>0</v>
      </c>
      <c r="K512" s="70"/>
    </row>
    <row r="513" spans="1:11" ht="21" customHeight="1">
      <c r="A513" s="54"/>
      <c r="B513" s="30"/>
      <c r="C513" s="32"/>
      <c r="D513" s="193"/>
      <c r="E513" s="194"/>
      <c r="F513" s="195"/>
      <c r="G513" s="226"/>
      <c r="H513" s="31"/>
      <c r="I513" s="66"/>
      <c r="J513" s="68">
        <f t="shared" si="25"/>
        <v>0</v>
      </c>
      <c r="K513" s="70"/>
    </row>
    <row r="514" spans="1:11" ht="21" customHeight="1">
      <c r="A514" s="54"/>
      <c r="B514" s="30"/>
      <c r="C514" s="32"/>
      <c r="D514" s="193"/>
      <c r="E514" s="194"/>
      <c r="F514" s="195"/>
      <c r="G514" s="226"/>
      <c r="H514" s="31"/>
      <c r="I514" s="66"/>
      <c r="J514" s="68">
        <f t="shared" si="25"/>
        <v>0</v>
      </c>
      <c r="K514" s="70"/>
    </row>
    <row r="515" spans="1:11" ht="21" customHeight="1">
      <c r="A515" s="54"/>
      <c r="B515" s="30"/>
      <c r="C515" s="32"/>
      <c r="D515" s="193"/>
      <c r="E515" s="194"/>
      <c r="F515" s="195"/>
      <c r="G515" s="226"/>
      <c r="H515" s="31"/>
      <c r="I515" s="66"/>
      <c r="J515" s="68">
        <f t="shared" si="25"/>
        <v>0</v>
      </c>
      <c r="K515" s="70"/>
    </row>
    <row r="516" spans="1:11" ht="21" customHeight="1">
      <c r="A516" s="54"/>
      <c r="B516" s="30"/>
      <c r="C516" s="32"/>
      <c r="D516" s="193"/>
      <c r="E516" s="194"/>
      <c r="F516" s="195"/>
      <c r="G516" s="226"/>
      <c r="H516" s="31"/>
      <c r="I516" s="66"/>
      <c r="J516" s="68">
        <f t="shared" si="25"/>
        <v>0</v>
      </c>
      <c r="K516" s="70"/>
    </row>
    <row r="517" spans="1:11" ht="21" customHeight="1">
      <c r="A517" s="54"/>
      <c r="B517" s="30"/>
      <c r="C517" s="32"/>
      <c r="D517" s="193"/>
      <c r="E517" s="194"/>
      <c r="F517" s="195"/>
      <c r="G517" s="226"/>
      <c r="H517" s="31"/>
      <c r="I517" s="66"/>
      <c r="J517" s="68">
        <f t="shared" si="25"/>
        <v>0</v>
      </c>
      <c r="K517" s="70"/>
    </row>
    <row r="518" spans="1:11" ht="21" customHeight="1">
      <c r="A518" s="54"/>
      <c r="B518" s="30"/>
      <c r="C518" s="32"/>
      <c r="D518" s="193"/>
      <c r="E518" s="194"/>
      <c r="F518" s="195"/>
      <c r="G518" s="226"/>
      <c r="H518" s="31"/>
      <c r="I518" s="66"/>
      <c r="J518" s="68">
        <f t="shared" si="25"/>
        <v>0</v>
      </c>
      <c r="K518" s="70"/>
    </row>
    <row r="519" spans="1:11" ht="21" customHeight="1">
      <c r="A519" s="55"/>
      <c r="B519" s="30"/>
      <c r="C519" s="32"/>
      <c r="D519" s="197"/>
      <c r="E519" s="198"/>
      <c r="F519" s="199"/>
      <c r="G519" s="227"/>
      <c r="H519" s="33"/>
      <c r="I519" s="67"/>
      <c r="J519" s="69">
        <f>ROUND(G519*I519,0)</f>
        <v>0</v>
      </c>
      <c r="K519" s="70">
        <v>0</v>
      </c>
    </row>
    <row r="520" spans="1:11" ht="21" customHeight="1">
      <c r="A520" s="56"/>
      <c r="B520" s="46"/>
      <c r="C520" s="46"/>
      <c r="D520" s="47"/>
      <c r="E520" s="47"/>
      <c r="F520" s="47"/>
      <c r="G520" s="48"/>
      <c r="H520" s="49"/>
      <c r="I520" s="46"/>
      <c r="J520" s="10"/>
      <c r="K520" s="49"/>
    </row>
  </sheetData>
  <sheetProtection sheet="1" selectLockedCells="1"/>
  <mergeCells count="600">
    <mergeCell ref="F318:I318"/>
    <mergeCell ref="F344:I344"/>
    <mergeCell ref="F370:I370"/>
    <mergeCell ref="F396:I396"/>
    <mergeCell ref="F422:I422"/>
    <mergeCell ref="F448:I448"/>
    <mergeCell ref="F474:I474"/>
    <mergeCell ref="F500:I500"/>
    <mergeCell ref="D493:F493"/>
    <mergeCell ref="D495:H495"/>
    <mergeCell ref="I495:K495"/>
    <mergeCell ref="D478:F478"/>
    <mergeCell ref="D479:F479"/>
    <mergeCell ref="D480:F480"/>
    <mergeCell ref="D481:F481"/>
    <mergeCell ref="D482:F482"/>
    <mergeCell ref="D483:F483"/>
    <mergeCell ref="D484:F484"/>
    <mergeCell ref="D485:F485"/>
    <mergeCell ref="D467:F467"/>
    <mergeCell ref="D469:H469"/>
    <mergeCell ref="I469:K469"/>
    <mergeCell ref="D441:F441"/>
    <mergeCell ref="I443:K443"/>
    <mergeCell ref="D519:F519"/>
    <mergeCell ref="D505:F505"/>
    <mergeCell ref="D506:F506"/>
    <mergeCell ref="D507:F507"/>
    <mergeCell ref="D508:F508"/>
    <mergeCell ref="D509:F509"/>
    <mergeCell ref="D510:F510"/>
    <mergeCell ref="D511:F511"/>
    <mergeCell ref="D512:F512"/>
    <mergeCell ref="D513:F513"/>
    <mergeCell ref="D514:F514"/>
    <mergeCell ref="D515:F515"/>
    <mergeCell ref="D516:F516"/>
    <mergeCell ref="D517:F517"/>
    <mergeCell ref="D518:F518"/>
    <mergeCell ref="A496:C496"/>
    <mergeCell ref="D496:K496"/>
    <mergeCell ref="A498:C498"/>
    <mergeCell ref="D498:K498"/>
    <mergeCell ref="A497:C497"/>
    <mergeCell ref="D497:K497"/>
    <mergeCell ref="A499:C499"/>
    <mergeCell ref="D499:I499"/>
    <mergeCell ref="D501:F501"/>
    <mergeCell ref="D502:F502"/>
    <mergeCell ref="D503:F503"/>
    <mergeCell ref="D504:F504"/>
    <mergeCell ref="D486:F486"/>
    <mergeCell ref="D487:F487"/>
    <mergeCell ref="D488:F488"/>
    <mergeCell ref="D489:F489"/>
    <mergeCell ref="D490:F490"/>
    <mergeCell ref="D491:F491"/>
    <mergeCell ref="D492:F492"/>
    <mergeCell ref="A472:C472"/>
    <mergeCell ref="D472:K472"/>
    <mergeCell ref="A471:C471"/>
    <mergeCell ref="D471:K471"/>
    <mergeCell ref="A473:C473"/>
    <mergeCell ref="D473:I473"/>
    <mergeCell ref="D475:F475"/>
    <mergeCell ref="D476:F476"/>
    <mergeCell ref="D477:F477"/>
    <mergeCell ref="A447:C447"/>
    <mergeCell ref="D447:I447"/>
    <mergeCell ref="D449:F449"/>
    <mergeCell ref="A470:C470"/>
    <mergeCell ref="D470:K470"/>
    <mergeCell ref="D450:F450"/>
    <mergeCell ref="D451:F451"/>
    <mergeCell ref="D452:F452"/>
    <mergeCell ref="D453:F453"/>
    <mergeCell ref="D454:F454"/>
    <mergeCell ref="D455:F455"/>
    <mergeCell ref="D456:F456"/>
    <mergeCell ref="D457:F457"/>
    <mergeCell ref="D458:F458"/>
    <mergeCell ref="D459:F459"/>
    <mergeCell ref="D460:F460"/>
    <mergeCell ref="D461:F461"/>
    <mergeCell ref="D462:F462"/>
    <mergeCell ref="D463:F463"/>
    <mergeCell ref="D464:F464"/>
    <mergeCell ref="D465:F465"/>
    <mergeCell ref="D466:F466"/>
    <mergeCell ref="D436:F436"/>
    <mergeCell ref="D437:F437"/>
    <mergeCell ref="D438:F438"/>
    <mergeCell ref="D439:F439"/>
    <mergeCell ref="A444:C444"/>
    <mergeCell ref="D444:K444"/>
    <mergeCell ref="A446:C446"/>
    <mergeCell ref="D446:K446"/>
    <mergeCell ref="A445:C445"/>
    <mergeCell ref="D445:K445"/>
    <mergeCell ref="D440:F440"/>
    <mergeCell ref="D443:H443"/>
    <mergeCell ref="I417:K417"/>
    <mergeCell ref="A418:C418"/>
    <mergeCell ref="D418:K418"/>
    <mergeCell ref="A420:C420"/>
    <mergeCell ref="D420:K420"/>
    <mergeCell ref="A419:C419"/>
    <mergeCell ref="D419:K419"/>
    <mergeCell ref="A421:C421"/>
    <mergeCell ref="D421:I421"/>
    <mergeCell ref="D432:F432"/>
    <mergeCell ref="D433:F433"/>
    <mergeCell ref="D434:F434"/>
    <mergeCell ref="D435:F435"/>
    <mergeCell ref="D412:F412"/>
    <mergeCell ref="D413:F413"/>
    <mergeCell ref="D414:F414"/>
    <mergeCell ref="D415:F415"/>
    <mergeCell ref="D417:H417"/>
    <mergeCell ref="D423:F423"/>
    <mergeCell ref="D424:F424"/>
    <mergeCell ref="D425:F425"/>
    <mergeCell ref="D426:F426"/>
    <mergeCell ref="D427:F427"/>
    <mergeCell ref="D428:F428"/>
    <mergeCell ref="D429:F429"/>
    <mergeCell ref="D430:F430"/>
    <mergeCell ref="D431:F431"/>
    <mergeCell ref="A395:C395"/>
    <mergeCell ref="D395:I395"/>
    <mergeCell ref="D397:F397"/>
    <mergeCell ref="D398:F398"/>
    <mergeCell ref="D399:F399"/>
    <mergeCell ref="D400:F400"/>
    <mergeCell ref="D401:F401"/>
    <mergeCell ref="D402:F402"/>
    <mergeCell ref="D403:F403"/>
    <mergeCell ref="D404:F404"/>
    <mergeCell ref="D405:F405"/>
    <mergeCell ref="D406:F406"/>
    <mergeCell ref="D407:F407"/>
    <mergeCell ref="D408:F408"/>
    <mergeCell ref="D409:F409"/>
    <mergeCell ref="D410:F410"/>
    <mergeCell ref="D411:F411"/>
    <mergeCell ref="D382:F382"/>
    <mergeCell ref="D383:F383"/>
    <mergeCell ref="D389:F389"/>
    <mergeCell ref="D391:H391"/>
    <mergeCell ref="I391:K391"/>
    <mergeCell ref="A392:C392"/>
    <mergeCell ref="D392:K392"/>
    <mergeCell ref="A394:C394"/>
    <mergeCell ref="D394:K394"/>
    <mergeCell ref="A393:C393"/>
    <mergeCell ref="D393:K393"/>
    <mergeCell ref="D384:F384"/>
    <mergeCell ref="D385:F385"/>
    <mergeCell ref="D386:F386"/>
    <mergeCell ref="D387:F387"/>
    <mergeCell ref="D388:F388"/>
    <mergeCell ref="I365:K365"/>
    <mergeCell ref="A366:C366"/>
    <mergeCell ref="D366:K366"/>
    <mergeCell ref="A368:C368"/>
    <mergeCell ref="D368:K368"/>
    <mergeCell ref="A367:C367"/>
    <mergeCell ref="D367:K367"/>
    <mergeCell ref="A369:C369"/>
    <mergeCell ref="D369:I369"/>
    <mergeCell ref="D381:F381"/>
    <mergeCell ref="D356:F356"/>
    <mergeCell ref="D357:F357"/>
    <mergeCell ref="D358:F358"/>
    <mergeCell ref="D359:F359"/>
    <mergeCell ref="D360:F360"/>
    <mergeCell ref="D361:F361"/>
    <mergeCell ref="D362:F362"/>
    <mergeCell ref="D371:F371"/>
    <mergeCell ref="D363:F363"/>
    <mergeCell ref="D365:H365"/>
    <mergeCell ref="D372:F372"/>
    <mergeCell ref="D373:F373"/>
    <mergeCell ref="D374:F374"/>
    <mergeCell ref="D375:F375"/>
    <mergeCell ref="D376:F376"/>
    <mergeCell ref="D377:F377"/>
    <mergeCell ref="D378:F378"/>
    <mergeCell ref="D379:F379"/>
    <mergeCell ref="D380:F380"/>
    <mergeCell ref="A342:C342"/>
    <mergeCell ref="D342:K342"/>
    <mergeCell ref="A341:C341"/>
    <mergeCell ref="D341:K341"/>
    <mergeCell ref="A343:C343"/>
    <mergeCell ref="D343:I343"/>
    <mergeCell ref="D345:F345"/>
    <mergeCell ref="D346:F346"/>
    <mergeCell ref="D347:F347"/>
    <mergeCell ref="D348:F348"/>
    <mergeCell ref="D349:F349"/>
    <mergeCell ref="D350:F350"/>
    <mergeCell ref="D351:F351"/>
    <mergeCell ref="D352:F352"/>
    <mergeCell ref="D353:F353"/>
    <mergeCell ref="D354:F354"/>
    <mergeCell ref="D355:F355"/>
    <mergeCell ref="D336:F336"/>
    <mergeCell ref="D337:F337"/>
    <mergeCell ref="D339:H339"/>
    <mergeCell ref="I339:K339"/>
    <mergeCell ref="A340:C340"/>
    <mergeCell ref="D340:K340"/>
    <mergeCell ref="D319:F319"/>
    <mergeCell ref="D320:F320"/>
    <mergeCell ref="D321:F321"/>
    <mergeCell ref="D322:F322"/>
    <mergeCell ref="D323:F323"/>
    <mergeCell ref="D324:F324"/>
    <mergeCell ref="D325:F325"/>
    <mergeCell ref="D326:F326"/>
    <mergeCell ref="D327:F327"/>
    <mergeCell ref="D328:F328"/>
    <mergeCell ref="D329:F329"/>
    <mergeCell ref="D330:F330"/>
    <mergeCell ref="D331:F331"/>
    <mergeCell ref="D332:F332"/>
    <mergeCell ref="D333:F333"/>
    <mergeCell ref="D334:F334"/>
    <mergeCell ref="D335:F335"/>
    <mergeCell ref="F214:I214"/>
    <mergeCell ref="F240:I240"/>
    <mergeCell ref="A317:C317"/>
    <mergeCell ref="D317:I317"/>
    <mergeCell ref="D300:F300"/>
    <mergeCell ref="D301:F301"/>
    <mergeCell ref="D302:F302"/>
    <mergeCell ref="D303:F303"/>
    <mergeCell ref="D304:F304"/>
    <mergeCell ref="D305:F305"/>
    <mergeCell ref="D306:F306"/>
    <mergeCell ref="D307:F307"/>
    <mergeCell ref="D308:F308"/>
    <mergeCell ref="D309:F309"/>
    <mergeCell ref="D310:F310"/>
    <mergeCell ref="D311:F311"/>
    <mergeCell ref="D313:H313"/>
    <mergeCell ref="I313:K313"/>
    <mergeCell ref="A314:C314"/>
    <mergeCell ref="D314:K314"/>
    <mergeCell ref="A316:C316"/>
    <mergeCell ref="D316:K316"/>
    <mergeCell ref="A315:C315"/>
    <mergeCell ref="D315:K315"/>
    <mergeCell ref="I131:K131"/>
    <mergeCell ref="D36:F36"/>
    <mergeCell ref="D37:F37"/>
    <mergeCell ref="D38:F38"/>
    <mergeCell ref="D39:F39"/>
    <mergeCell ref="D40:F40"/>
    <mergeCell ref="F136:I136"/>
    <mergeCell ref="F162:I162"/>
    <mergeCell ref="F188:I188"/>
    <mergeCell ref="D81:K81"/>
    <mergeCell ref="D77:F77"/>
    <mergeCell ref="D79:H79"/>
    <mergeCell ref="I79:K79"/>
    <mergeCell ref="D105:H105"/>
    <mergeCell ref="I105:K105"/>
    <mergeCell ref="D154:F154"/>
    <mergeCell ref="D146:F146"/>
    <mergeCell ref="D137:F137"/>
    <mergeCell ref="D138:F138"/>
    <mergeCell ref="D139:F139"/>
    <mergeCell ref="D140:F140"/>
    <mergeCell ref="D141:F141"/>
    <mergeCell ref="D163:F163"/>
    <mergeCell ref="D164:F164"/>
    <mergeCell ref="F266:I266"/>
    <mergeCell ref="D74:F74"/>
    <mergeCell ref="D99:F99"/>
    <mergeCell ref="A2:C2"/>
    <mergeCell ref="A5:C5"/>
    <mergeCell ref="D7:F7"/>
    <mergeCell ref="D8:F8"/>
    <mergeCell ref="D2:K2"/>
    <mergeCell ref="D5:I5"/>
    <mergeCell ref="A4:C4"/>
    <mergeCell ref="D4:K4"/>
    <mergeCell ref="A3:C3"/>
    <mergeCell ref="D3:K3"/>
    <mergeCell ref="D20:F20"/>
    <mergeCell ref="A134:C134"/>
    <mergeCell ref="D134:K134"/>
    <mergeCell ref="A133:C133"/>
    <mergeCell ref="D133:K133"/>
    <mergeCell ref="A135:C135"/>
    <mergeCell ref="D135:I135"/>
    <mergeCell ref="D147:F147"/>
    <mergeCell ref="D131:H131"/>
    <mergeCell ref="D148:F148"/>
    <mergeCell ref="D149:F149"/>
    <mergeCell ref="D1:H1"/>
    <mergeCell ref="D13:F13"/>
    <mergeCell ref="D14:F14"/>
    <mergeCell ref="D19:F19"/>
    <mergeCell ref="D9:F9"/>
    <mergeCell ref="D10:F10"/>
    <mergeCell ref="D11:F11"/>
    <mergeCell ref="D12:F12"/>
    <mergeCell ref="I1:J1"/>
    <mergeCell ref="F6:I6"/>
    <mergeCell ref="D15:F15"/>
    <mergeCell ref="D16:F16"/>
    <mergeCell ref="D17:F17"/>
    <mergeCell ref="D18:F18"/>
    <mergeCell ref="D27:H27"/>
    <mergeCell ref="D24:F24"/>
    <mergeCell ref="D22:F22"/>
    <mergeCell ref="D21:F21"/>
    <mergeCell ref="D25:F25"/>
    <mergeCell ref="D23:F23"/>
    <mergeCell ref="A31:C31"/>
    <mergeCell ref="D31:I31"/>
    <mergeCell ref="D33:F33"/>
    <mergeCell ref="F32:I32"/>
    <mergeCell ref="I27:K27"/>
    <mergeCell ref="A28:C28"/>
    <mergeCell ref="D28:K28"/>
    <mergeCell ref="A30:C30"/>
    <mergeCell ref="D30:K30"/>
    <mergeCell ref="A29:C29"/>
    <mergeCell ref="D29:K29"/>
    <mergeCell ref="D34:F34"/>
    <mergeCell ref="D35:F35"/>
    <mergeCell ref="D46:F46"/>
    <mergeCell ref="D47:F47"/>
    <mergeCell ref="D48:F48"/>
    <mergeCell ref="D49:F49"/>
    <mergeCell ref="A54:C54"/>
    <mergeCell ref="D54:K54"/>
    <mergeCell ref="D50:F50"/>
    <mergeCell ref="D41:F41"/>
    <mergeCell ref="D42:F42"/>
    <mergeCell ref="D43:F43"/>
    <mergeCell ref="D44:F44"/>
    <mergeCell ref="D45:F45"/>
    <mergeCell ref="A57:C57"/>
    <mergeCell ref="D57:I57"/>
    <mergeCell ref="A56:C56"/>
    <mergeCell ref="D56:K56"/>
    <mergeCell ref="A55:C55"/>
    <mergeCell ref="D55:K55"/>
    <mergeCell ref="D51:F51"/>
    <mergeCell ref="D53:H53"/>
    <mergeCell ref="I53:K53"/>
    <mergeCell ref="F58:I58"/>
    <mergeCell ref="D85:F85"/>
    <mergeCell ref="D75:F75"/>
    <mergeCell ref="D76:F76"/>
    <mergeCell ref="D69:F69"/>
    <mergeCell ref="D70:F70"/>
    <mergeCell ref="D71:F71"/>
    <mergeCell ref="D72:F72"/>
    <mergeCell ref="D73:F73"/>
    <mergeCell ref="D64:F64"/>
    <mergeCell ref="D65:F65"/>
    <mergeCell ref="D66:F66"/>
    <mergeCell ref="D67:F67"/>
    <mergeCell ref="D68:F68"/>
    <mergeCell ref="D59:F59"/>
    <mergeCell ref="D60:F60"/>
    <mergeCell ref="D61:F61"/>
    <mergeCell ref="D62:F62"/>
    <mergeCell ref="D63:F63"/>
    <mergeCell ref="A80:C80"/>
    <mergeCell ref="D80:K80"/>
    <mergeCell ref="F84:I84"/>
    <mergeCell ref="D102:F102"/>
    <mergeCell ref="D96:F96"/>
    <mergeCell ref="D97:F97"/>
    <mergeCell ref="D98:F98"/>
    <mergeCell ref="D100:F100"/>
    <mergeCell ref="D101:F101"/>
    <mergeCell ref="D91:F91"/>
    <mergeCell ref="D92:F92"/>
    <mergeCell ref="D93:F93"/>
    <mergeCell ref="D94:F94"/>
    <mergeCell ref="D95:F95"/>
    <mergeCell ref="D86:F86"/>
    <mergeCell ref="D87:F87"/>
    <mergeCell ref="D88:F88"/>
    <mergeCell ref="D89:F89"/>
    <mergeCell ref="D90:F90"/>
    <mergeCell ref="A83:C83"/>
    <mergeCell ref="D83:I83"/>
    <mergeCell ref="A82:C82"/>
    <mergeCell ref="D82:K82"/>
    <mergeCell ref="A81:C81"/>
    <mergeCell ref="A106:C106"/>
    <mergeCell ref="D106:K106"/>
    <mergeCell ref="D103:F103"/>
    <mergeCell ref="F110:I110"/>
    <mergeCell ref="D151:F151"/>
    <mergeCell ref="D152:F152"/>
    <mergeCell ref="D153:F153"/>
    <mergeCell ref="D114:F114"/>
    <mergeCell ref="D115:F115"/>
    <mergeCell ref="D116:F116"/>
    <mergeCell ref="D117:F117"/>
    <mergeCell ref="D118:F118"/>
    <mergeCell ref="A109:C109"/>
    <mergeCell ref="D109:I109"/>
    <mergeCell ref="D111:F111"/>
    <mergeCell ref="D112:F112"/>
    <mergeCell ref="D113:F113"/>
    <mergeCell ref="D150:F150"/>
    <mergeCell ref="D142:F142"/>
    <mergeCell ref="D143:F143"/>
    <mergeCell ref="D144:F144"/>
    <mergeCell ref="D145:F145"/>
    <mergeCell ref="D129:F129"/>
    <mergeCell ref="A108:C108"/>
    <mergeCell ref="A107:C107"/>
    <mergeCell ref="D108:K108"/>
    <mergeCell ref="D107:K107"/>
    <mergeCell ref="D124:F124"/>
    <mergeCell ref="D125:F125"/>
    <mergeCell ref="D126:F126"/>
    <mergeCell ref="D127:F127"/>
    <mergeCell ref="D128:F128"/>
    <mergeCell ref="D119:F119"/>
    <mergeCell ref="D120:F120"/>
    <mergeCell ref="D121:F121"/>
    <mergeCell ref="D122:F122"/>
    <mergeCell ref="D123:F123"/>
    <mergeCell ref="A132:C132"/>
    <mergeCell ref="D132:K132"/>
    <mergeCell ref="A160:C160"/>
    <mergeCell ref="D160:K160"/>
    <mergeCell ref="A159:C159"/>
    <mergeCell ref="D159:K159"/>
    <mergeCell ref="A161:C161"/>
    <mergeCell ref="D161:I161"/>
    <mergeCell ref="D155:F155"/>
    <mergeCell ref="D157:H157"/>
    <mergeCell ref="I157:K157"/>
    <mergeCell ref="A158:C158"/>
    <mergeCell ref="D158:K158"/>
    <mergeCell ref="D165:F165"/>
    <mergeCell ref="D166:F166"/>
    <mergeCell ref="D167:F167"/>
    <mergeCell ref="A186:C186"/>
    <mergeCell ref="D186:K186"/>
    <mergeCell ref="A185:C185"/>
    <mergeCell ref="D185:K185"/>
    <mergeCell ref="D178:F178"/>
    <mergeCell ref="D179:F179"/>
    <mergeCell ref="D180:F180"/>
    <mergeCell ref="D173:F173"/>
    <mergeCell ref="D174:F174"/>
    <mergeCell ref="D175:F175"/>
    <mergeCell ref="D176:F176"/>
    <mergeCell ref="D177:F177"/>
    <mergeCell ref="D168:F168"/>
    <mergeCell ref="D169:F169"/>
    <mergeCell ref="D170:F170"/>
    <mergeCell ref="D171:F171"/>
    <mergeCell ref="D172:F172"/>
    <mergeCell ref="A187:C187"/>
    <mergeCell ref="D187:I187"/>
    <mergeCell ref="D181:F181"/>
    <mergeCell ref="D183:H183"/>
    <mergeCell ref="I183:K183"/>
    <mergeCell ref="A184:C184"/>
    <mergeCell ref="D184:K184"/>
    <mergeCell ref="D204:F204"/>
    <mergeCell ref="D205:F205"/>
    <mergeCell ref="D189:F189"/>
    <mergeCell ref="D190:F190"/>
    <mergeCell ref="D191:F191"/>
    <mergeCell ref="D192:F192"/>
    <mergeCell ref="D193:F193"/>
    <mergeCell ref="D206:F206"/>
    <mergeCell ref="D199:F199"/>
    <mergeCell ref="D200:F200"/>
    <mergeCell ref="D201:F201"/>
    <mergeCell ref="D202:F202"/>
    <mergeCell ref="D203:F203"/>
    <mergeCell ref="D194:F194"/>
    <mergeCell ref="D195:F195"/>
    <mergeCell ref="D196:F196"/>
    <mergeCell ref="D197:F197"/>
    <mergeCell ref="D198:F198"/>
    <mergeCell ref="A212:C212"/>
    <mergeCell ref="D212:K212"/>
    <mergeCell ref="A211:C211"/>
    <mergeCell ref="D211:K211"/>
    <mergeCell ref="A213:C213"/>
    <mergeCell ref="D213:I213"/>
    <mergeCell ref="D207:F207"/>
    <mergeCell ref="D209:H209"/>
    <mergeCell ref="I209:K209"/>
    <mergeCell ref="A210:C210"/>
    <mergeCell ref="D210:K210"/>
    <mergeCell ref="D215:F215"/>
    <mergeCell ref="D216:F216"/>
    <mergeCell ref="D217:F217"/>
    <mergeCell ref="D218:F218"/>
    <mergeCell ref="D219:F219"/>
    <mergeCell ref="A238:C238"/>
    <mergeCell ref="D238:K238"/>
    <mergeCell ref="A237:C237"/>
    <mergeCell ref="D237:K237"/>
    <mergeCell ref="D230:F230"/>
    <mergeCell ref="D231:F231"/>
    <mergeCell ref="D232:F232"/>
    <mergeCell ref="D225:F225"/>
    <mergeCell ref="D226:F226"/>
    <mergeCell ref="D227:F227"/>
    <mergeCell ref="D228:F228"/>
    <mergeCell ref="D229:F229"/>
    <mergeCell ref="D220:F220"/>
    <mergeCell ref="D221:F221"/>
    <mergeCell ref="D222:F222"/>
    <mergeCell ref="D223:F223"/>
    <mergeCell ref="D224:F224"/>
    <mergeCell ref="A239:C239"/>
    <mergeCell ref="D239:I239"/>
    <mergeCell ref="D233:F233"/>
    <mergeCell ref="D235:H235"/>
    <mergeCell ref="I235:K235"/>
    <mergeCell ref="A236:C236"/>
    <mergeCell ref="D236:K236"/>
    <mergeCell ref="D256:F256"/>
    <mergeCell ref="D257:F257"/>
    <mergeCell ref="D241:F241"/>
    <mergeCell ref="D242:F242"/>
    <mergeCell ref="D243:F243"/>
    <mergeCell ref="D244:F244"/>
    <mergeCell ref="D245:F245"/>
    <mergeCell ref="D258:F258"/>
    <mergeCell ref="D251:F251"/>
    <mergeCell ref="D252:F252"/>
    <mergeCell ref="D253:F253"/>
    <mergeCell ref="D254:F254"/>
    <mergeCell ref="D255:F255"/>
    <mergeCell ref="D246:F246"/>
    <mergeCell ref="D247:F247"/>
    <mergeCell ref="D248:F248"/>
    <mergeCell ref="D249:F249"/>
    <mergeCell ref="D250:F250"/>
    <mergeCell ref="A264:C264"/>
    <mergeCell ref="D264:K264"/>
    <mergeCell ref="A263:C263"/>
    <mergeCell ref="D263:K263"/>
    <mergeCell ref="A265:C265"/>
    <mergeCell ref="D265:I265"/>
    <mergeCell ref="D259:F259"/>
    <mergeCell ref="D261:H261"/>
    <mergeCell ref="I261:K261"/>
    <mergeCell ref="A262:C262"/>
    <mergeCell ref="D262:K262"/>
    <mergeCell ref="A290:C290"/>
    <mergeCell ref="D290:K290"/>
    <mergeCell ref="A289:C289"/>
    <mergeCell ref="D289:K289"/>
    <mergeCell ref="A291:C291"/>
    <mergeCell ref="D291:I291"/>
    <mergeCell ref="D282:F282"/>
    <mergeCell ref="D283:F283"/>
    <mergeCell ref="D284:F284"/>
    <mergeCell ref="D287:H287"/>
    <mergeCell ref="I287:K287"/>
    <mergeCell ref="A288:C288"/>
    <mergeCell ref="D288:K288"/>
    <mergeCell ref="D294:F294"/>
    <mergeCell ref="D295:F295"/>
    <mergeCell ref="D296:F296"/>
    <mergeCell ref="D297:F297"/>
    <mergeCell ref="D298:F298"/>
    <mergeCell ref="D299:F299"/>
    <mergeCell ref="D267:F267"/>
    <mergeCell ref="D268:F268"/>
    <mergeCell ref="D269:F269"/>
    <mergeCell ref="D270:F270"/>
    <mergeCell ref="D271:F271"/>
    <mergeCell ref="D285:F285"/>
    <mergeCell ref="D293:F293"/>
    <mergeCell ref="D277:F277"/>
    <mergeCell ref="D278:F278"/>
    <mergeCell ref="D279:F279"/>
    <mergeCell ref="D280:F280"/>
    <mergeCell ref="D281:F281"/>
    <mergeCell ref="D272:F272"/>
    <mergeCell ref="D273:F273"/>
    <mergeCell ref="D274:F274"/>
    <mergeCell ref="D275:F275"/>
    <mergeCell ref="D276:F276"/>
    <mergeCell ref="F292:I292"/>
  </mergeCells>
  <phoneticPr fontId="2"/>
  <conditionalFormatting sqref="I34:J51 G34:G51 I112:J129 G112:G129 I138:J155 G138:G155 I164:J181 G164:G181 I190:J207 G190:G207 I216:J233 G216:G233 I242:J259 G242:G259 I268:J285 G268:G285 I294:J311 G294:G311 I320:J337 G320:G337 I346:J363 G346:G363 I398:J415 G398:G415 I424:J441 G424:G441 I450:J467 G450:G467 I476:J493 G476:G493 I372:J389 G372:G389 I502:J519 G502:G519 I60:J77 G60:G77 I86:J103 G86:G103 G8:G26 I8:J26">
    <cfRule type="cellIs" dxfId="22" priority="291" operator="lessThanOrEqual">
      <formula>0</formula>
    </cfRule>
  </conditionalFormatting>
  <conditionalFormatting sqref="G286 I286:J286">
    <cfRule type="cellIs" dxfId="21" priority="281" operator="lessThanOrEqual">
      <formula>0</formula>
    </cfRule>
  </conditionalFormatting>
  <conditionalFormatting sqref="G52 I52:J52">
    <cfRule type="cellIs" dxfId="20" priority="280" operator="lessThanOrEqual">
      <formula>0</formula>
    </cfRule>
  </conditionalFormatting>
  <conditionalFormatting sqref="G78 I78:J78">
    <cfRule type="cellIs" dxfId="19" priority="279" operator="lessThanOrEqual">
      <formula>0</formula>
    </cfRule>
  </conditionalFormatting>
  <conditionalFormatting sqref="G104 I104:J104">
    <cfRule type="cellIs" dxfId="18" priority="278" operator="lessThanOrEqual">
      <formula>0</formula>
    </cfRule>
  </conditionalFormatting>
  <conditionalFormatting sqref="G130 I130:J130">
    <cfRule type="cellIs" dxfId="17" priority="277" operator="lessThanOrEqual">
      <formula>0</formula>
    </cfRule>
  </conditionalFormatting>
  <conditionalFormatting sqref="G156 I156:J156">
    <cfRule type="cellIs" dxfId="16" priority="276" operator="lessThanOrEqual">
      <formula>0</formula>
    </cfRule>
  </conditionalFormatting>
  <conditionalFormatting sqref="G182 I182:J182">
    <cfRule type="cellIs" dxfId="15" priority="275" operator="lessThanOrEqual">
      <formula>0</formula>
    </cfRule>
  </conditionalFormatting>
  <conditionalFormatting sqref="G208 I208:J208">
    <cfRule type="cellIs" dxfId="14" priority="274" operator="lessThanOrEqual">
      <formula>0</formula>
    </cfRule>
  </conditionalFormatting>
  <conditionalFormatting sqref="G234 I234:J234">
    <cfRule type="cellIs" dxfId="13" priority="273" operator="lessThanOrEqual">
      <formula>0</formula>
    </cfRule>
  </conditionalFormatting>
  <conditionalFormatting sqref="G260 I260:J260">
    <cfRule type="cellIs" dxfId="12" priority="272" operator="lessThanOrEqual">
      <formula>0</formula>
    </cfRule>
  </conditionalFormatting>
  <conditionalFormatting sqref="G442 I442:J442">
    <cfRule type="cellIs" dxfId="11" priority="266" operator="lessThanOrEqual">
      <formula>0</formula>
    </cfRule>
  </conditionalFormatting>
  <conditionalFormatting sqref="G312 I312:J312">
    <cfRule type="cellIs" dxfId="10" priority="265" operator="lessThanOrEqual">
      <formula>0</formula>
    </cfRule>
  </conditionalFormatting>
  <conditionalFormatting sqref="G338 I338:J338">
    <cfRule type="cellIs" dxfId="9" priority="264" operator="lessThanOrEqual">
      <formula>0</formula>
    </cfRule>
  </conditionalFormatting>
  <conditionalFormatting sqref="G364 I364:J364">
    <cfRule type="cellIs" dxfId="8" priority="263" operator="lessThanOrEqual">
      <formula>0</formula>
    </cfRule>
  </conditionalFormatting>
  <conditionalFormatting sqref="G390 I390:J390">
    <cfRule type="cellIs" dxfId="7" priority="262" operator="lessThanOrEqual">
      <formula>0</formula>
    </cfRule>
  </conditionalFormatting>
  <conditionalFormatting sqref="G416 I416:J416">
    <cfRule type="cellIs" dxfId="6" priority="261" operator="lessThanOrEqual">
      <formula>0</formula>
    </cfRule>
  </conditionalFormatting>
  <conditionalFormatting sqref="G468 I468:J468">
    <cfRule type="cellIs" dxfId="5" priority="254" operator="lessThanOrEqual">
      <formula>0</formula>
    </cfRule>
  </conditionalFormatting>
  <conditionalFormatting sqref="G494 I494:J494">
    <cfRule type="cellIs" dxfId="4" priority="253" operator="lessThanOrEqual">
      <formula>0</formula>
    </cfRule>
  </conditionalFormatting>
  <conditionalFormatting sqref="G520 I520:J520">
    <cfRule type="cellIs" dxfId="3" priority="252" operator="lessThanOrEqual">
      <formula>0</formula>
    </cfRule>
  </conditionalFormatting>
  <conditionalFormatting sqref="I34:I51 G34:G51 I112:I129 G112:G129 I138:I155 G138:G155 I164:I181 G164:G181 I190:I207 G190:G207 I216:I233 G216:G233 I242:I259 G242:G259 I268:I285 G268:G285 I294:I311 G294:G311 I320:I337 G320:G337 I346:I363 G346:G363 I398:I415 G398:G415 I424:I441 G424:G441 I450:I467 G450:G467 I476:I493 G476:G493 I372:I389 G372:G389 I502:I519 G502:G519 I60:I77 G60:G77 I86:I103 G86:G103 I8:I25 G8:G25">
    <cfRule type="expression" dxfId="2" priority="89">
      <formula>INDIRECT(ADDRESS(ROW(),COLUMN()))=TRUNC(INDIRECT(ADDRESS(ROW(),COLUMN())))</formula>
    </cfRule>
  </conditionalFormatting>
  <dataValidations count="5">
    <dataValidation type="whole" imeMode="disabled" allowBlank="1" showInputMessage="1" showErrorMessage="1" sqref="D82:K82 D56:K56 D30:K30 D4:K4 D108:K108 D134:K134 D160:K160 D186:K186 D212:K212 D238:K238 D264:K264 D290:K290 D316:K316 D342:K342 D368:K368 D394:K394 D420:K420 D446:K446 D472:K472 D498:K498" xr:uid="{EFC4BDAB-08F7-4A5D-A1E7-F7FD47EC7B19}">
      <formula1>1</formula1>
      <formula2>9999999</formula2>
    </dataValidation>
    <dataValidation imeMode="on" allowBlank="1" showInputMessage="1" showErrorMessage="1" sqref="H34:H51 H60:H77 H112:H129 H138:H155 H164:H181 H190:H207 H216:H233 H242:H259 H268:H285 H294:H311 H320:H337 H346:H363 H398:H415 H424:H441 H450:H467 H476:H493 H372:H389 H502:H519 H86:H103 H8:H25" xr:uid="{0220A714-A6D3-4D1F-A944-C3AC034B6AA0}"/>
    <dataValidation imeMode="hiragana" allowBlank="1" showInputMessage="1" showErrorMessage="1" sqref="D3:K3 D497:K497 D471:K471 D445:K445 D419:K419 D393:K393 D367:K367 D341:K341 D315:K315 D289:K289 D263:K263 D237:K237 D211:K211 D185:K185 D159:K159 D133:K133 D107:K107 D81:K81 D55:K55 D29:K29 D34:F51 D60:F77 D112:F129 D138:F155 D164:F181 D190:F207 D216:F233 D242:F259 D268:F285 D294:F311 D320:F337 D346:F363 D398:F415 D424:F441 D450:F467 D476:F493 D372:F389 D502:F519 D86:F103 D8:F25" xr:uid="{DD07A9EC-87DC-4D6F-8B72-30C914041D5A}"/>
    <dataValidation imeMode="halfAlpha" allowBlank="1" showInputMessage="1" showErrorMessage="1" sqref="I34:J51 I60:J77 I112:J129 I138:J155 I164:J181 I190:J207 I216:J233 I242:J259 I268:J285 I294:J311 I320:J337 I346:J363 I398:J415 I424:J441 I450:J467 I476:J493 I372:J389 I502:J519 I86:J103 I8:J25" xr:uid="{F8356E46-009F-4418-8B60-2669073BA9D2}"/>
    <dataValidation type="list" imeMode="disabled" allowBlank="1" showInputMessage="1" showErrorMessage="1" sqref="K8:K25 K34:K51 K60:K77 K86:K103 K112:K129 K138:K155 K164:K181 K190:K207 K216:K233 K242:K259 K268:K285 K294:K311 K320:K337 K346:K363 K372:K389 K398:K415 K424:K441 K450:K467 K476:K493 K502:K519" xr:uid="{779B8585-B494-43BF-99FD-7D3A085CF591}">
      <formula1>"10%,8%,0%"</formula1>
    </dataValidation>
  </dataValidations>
  <printOptions horizontalCentered="1"/>
  <pageMargins left="0.6692913385826772" right="0.59055118110236227" top="0.59055118110236227" bottom="0.39370078740157483" header="0.59055118110236227" footer="0.31496062992125984"/>
  <pageSetup paperSize="9" orientation="landscape" r:id="rId1"/>
  <headerFooter differentFirst="1">
    <oddHeader>&amp;R&amp;14&amp;P　　</oddHeader>
  </headerFooter>
  <rowBreaks count="19" manualBreakCount="19">
    <brk id="26" max="16383" man="1"/>
    <brk id="52" max="16383" man="1"/>
    <brk id="78" max="16383" man="1"/>
    <brk id="104" max="16383" man="1"/>
    <brk id="130" max="16383" man="1"/>
    <brk id="156" max="16383" man="1"/>
    <brk id="182" max="16383" man="1"/>
    <brk id="208" max="16383" man="1"/>
    <brk id="234" max="16383" man="1"/>
    <brk id="260" max="16383" man="1"/>
    <brk id="286" max="16383" man="1"/>
    <brk id="312" max="16383" man="1"/>
    <brk id="338" max="16383" man="1"/>
    <brk id="364" max="16383" man="1"/>
    <brk id="390" max="16383" man="1"/>
    <brk id="416" max="16383" man="1"/>
    <brk id="442" max="16383" man="1"/>
    <brk id="468" max="16383" man="1"/>
    <brk id="494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7DBAB14-9A25-4BCD-AB7E-9A7C8E43BDA7}">
          <x14:formula1>
            <xm:f>Sheet2!$C$7:$C$38</xm:f>
          </x14:formula1>
          <xm:sqref>B34:B50 B502:B518 B476:B492 B450:B466 B424:B440 B398:B414 B372:B388 B346:B362 B320:B336 B294:B310 B268:B284 B242:B258 B216:B232 B190:B206 B164:B180 B138:B154 B112:B128 B60:B76 B86:B102 B8:B25</xm:sqref>
        </x14:dataValidation>
        <x14:dataValidation type="list" allowBlank="1" showInputMessage="1" showErrorMessage="1" xr:uid="{47BE4188-117F-4D5D-8740-C2893090F23A}">
          <x14:formula1>
            <xm:f>Sheet2!$F$7:$F$30</xm:f>
          </x14:formula1>
          <xm:sqref>C34:C52 C60:C78 C112:C130 C138:C156 C164:C182 C190:C208 C216:C234 C242:C260 C268:C286 C294:C312 C320:C338 C346:C364 C398:C416 C424:C442 C450:C468 C476:C494 C372:C390 C502:C520 C86:C104 C8:C26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5B331B5-7A8C-498A-AF0B-C729C1F2A9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請求書表紙</vt:lpstr>
      <vt:lpstr>Sheet2</vt:lpstr>
      <vt:lpstr>総括表　※請求内訳書を入力すると自動入力されます</vt:lpstr>
      <vt:lpstr>請求内訳書</vt:lpstr>
      <vt:lpstr>請求書表紙!Print_Area</vt:lpstr>
      <vt:lpstr>請求内訳書!Print_Area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 2 Excel</dc:title>
  <dc:creator>Masamori Akimoto</dc:creator>
  <cp:keywords/>
  <cp:lastModifiedBy>Masamori Akimoto</cp:lastModifiedBy>
  <cp:lastPrinted>2023-09-13T01:35:07Z</cp:lastPrinted>
  <dcterms:created xsi:type="dcterms:W3CDTF">2018-06-27T10:40:41Z</dcterms:created>
  <dcterms:modified xsi:type="dcterms:W3CDTF">2023-11-02T00:38:52Z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TC103784749990</vt:lpwstr>
  </property>
</Properties>
</file>